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firstSheet="6" activeTab="7"/>
  </bookViews>
  <sheets>
    <sheet name="splátkový kalendár 2005" sheetId="1" r:id="rId1"/>
    <sheet name="splátkový kalendár 2006" sheetId="2" r:id="rId2"/>
    <sheet name="splátkový kalendár 2007" sheetId="3" r:id="rId3"/>
    <sheet name="splátkový kalendár 2008" sheetId="4" r:id="rId4"/>
    <sheet name="splátkový kalendár 2009" sheetId="5" r:id="rId5"/>
    <sheet name="splátkový kalendár 2010" sheetId="6" r:id="rId6"/>
    <sheet name="splátkový kalendár " sheetId="7" r:id="rId7"/>
    <sheet name="peň.denník- 2017" sheetId="8" r:id="rId8"/>
    <sheet name="peň.denník-pôžičky 2018" sheetId="9" r:id="rId9"/>
  </sheets>
  <definedNames/>
  <calcPr fullCalcOnLoad="1"/>
</workbook>
</file>

<file path=xl/sharedStrings.xml><?xml version="1.0" encoding="utf-8"?>
<sst xmlns="http://schemas.openxmlformats.org/spreadsheetml/2006/main" count="2144" uniqueCount="655">
  <si>
    <t>por.</t>
  </si>
  <si>
    <t>č.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</si>
  <si>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</si>
  <si>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</si>
  <si>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</si>
  <si>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</si>
  <si>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</si>
  <si>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</si>
  <si>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</si>
  <si>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</si>
  <si>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</si>
  <si>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</si>
  <si>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</si>
  <si>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</si>
  <si>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</si>
  <si>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Pôžičkový</t>
  </si>
  <si>
    <t>fond</t>
  </si>
  <si>
    <t>poskytnutá</t>
  </si>
  <si>
    <t>pôžička</t>
  </si>
  <si>
    <t>dňa</t>
  </si>
  <si>
    <t>meno</t>
  </si>
  <si>
    <t>SPLÁTKOVÝ KALENDÁR</t>
  </si>
  <si>
    <t>PôŽIČKOVÝ FOND 2010</t>
  </si>
  <si>
    <t>zaplatené</t>
  </si>
  <si>
    <t>spolu</t>
  </si>
  <si>
    <t>12.1.</t>
  </si>
  <si>
    <t>zostatok</t>
  </si>
  <si>
    <t>v pôžičkách</t>
  </si>
  <si>
    <t>výška</t>
  </si>
  <si>
    <t>pohľadavky</t>
  </si>
  <si>
    <t>pohľadavky spolu:</t>
  </si>
  <si>
    <t>14.</t>
  </si>
  <si>
    <t>15.</t>
  </si>
  <si>
    <t>16.</t>
  </si>
  <si>
    <t>PRÍJMY</t>
  </si>
  <si>
    <t>riadok</t>
  </si>
  <si>
    <t>Dátum</t>
  </si>
  <si>
    <t>TEXT</t>
  </si>
  <si>
    <t>príjem</t>
  </si>
  <si>
    <t>výdaj</t>
  </si>
  <si>
    <t xml:space="preserve">výdaj </t>
  </si>
  <si>
    <t>priebežný</t>
  </si>
  <si>
    <t>výpis</t>
  </si>
  <si>
    <t>účet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</si>
  <si>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</si>
  <si>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</si>
  <si>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</si>
  <si>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</si>
  <si>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</si>
  <si>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</si>
  <si>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</si>
  <si>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</si>
  <si>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</si>
  <si>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</si>
  <si>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</si>
  <si>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</si>
  <si>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Spolu:</t>
  </si>
  <si>
    <t>sumy sa musia rovnať</t>
  </si>
  <si>
    <t>Kontrola správnosti účtovania: vkladanie súm podľa farby</t>
  </si>
  <si>
    <t>Pokladnica</t>
  </si>
  <si>
    <t>poplatky</t>
  </si>
  <si>
    <t>banke</t>
  </si>
  <si>
    <t>M</t>
  </si>
  <si>
    <t>VS</t>
  </si>
  <si>
    <t>úrok</t>
  </si>
  <si>
    <t>z účtu</t>
  </si>
  <si>
    <t>N</t>
  </si>
  <si>
    <t>výdavky</t>
  </si>
  <si>
    <t>pôžičkový účet číslo</t>
  </si>
  <si>
    <t>vo vlastnej kompetencii</t>
  </si>
  <si>
    <t xml:space="preserve">Aby sumy sedeli o poplatky, dorovnanie rozdielu riešte </t>
  </si>
  <si>
    <t>splátky</t>
  </si>
  <si>
    <t>pôžičiek</t>
  </si>
  <si>
    <t>poskytnuté</t>
  </si>
  <si>
    <t>pôžičky</t>
  </si>
  <si>
    <t>priezvisko</t>
  </si>
  <si>
    <t>Dušan</t>
  </si>
  <si>
    <t>PôŽIČKOVÝ FOND 2009</t>
  </si>
  <si>
    <t>PôŽIČKOVÝ FOND 2008</t>
  </si>
  <si>
    <t>PôŽIČKOVÝ FOND 2007</t>
  </si>
  <si>
    <t>PôŽIČKOVÝ FOND 2006</t>
  </si>
  <si>
    <t>PôŽIČKOVÝ FOND 2005</t>
  </si>
  <si>
    <t>7.7.2005</t>
  </si>
  <si>
    <t>Lehotská</t>
  </si>
  <si>
    <t>Alena</t>
  </si>
  <si>
    <t>Gatialová</t>
  </si>
  <si>
    <t>Ľubomíra</t>
  </si>
  <si>
    <t>Sobota</t>
  </si>
  <si>
    <t>Miroslav</t>
  </si>
  <si>
    <t>Erney</t>
  </si>
  <si>
    <t>Karol</t>
  </si>
  <si>
    <t>Frimel</t>
  </si>
  <si>
    <t>Maroš</t>
  </si>
  <si>
    <t>Červeňová</t>
  </si>
  <si>
    <t>Dana</t>
  </si>
  <si>
    <t>Hladký</t>
  </si>
  <si>
    <t>Marian</t>
  </si>
  <si>
    <t>Tulíková</t>
  </si>
  <si>
    <t>Stankovský</t>
  </si>
  <si>
    <t>Jozef</t>
  </si>
  <si>
    <t>Košťál</t>
  </si>
  <si>
    <t>Pribíková</t>
  </si>
  <si>
    <t>Tatiana</t>
  </si>
  <si>
    <t>Bujna</t>
  </si>
  <si>
    <t>Ľuboš</t>
  </si>
  <si>
    <t>Drevený</t>
  </si>
  <si>
    <t>Bohuslav</t>
  </si>
  <si>
    <t>Kuruc</t>
  </si>
  <si>
    <t>František</t>
  </si>
  <si>
    <t>Hromada</t>
  </si>
  <si>
    <t>Tibor</t>
  </si>
  <si>
    <t>6.3.2006</t>
  </si>
  <si>
    <t>Gramantík</t>
  </si>
  <si>
    <t>Milan</t>
  </si>
  <si>
    <t>Bečica</t>
  </si>
  <si>
    <t>Anton</t>
  </si>
  <si>
    <t>Mrižo</t>
  </si>
  <si>
    <t>Róbert</t>
  </si>
  <si>
    <t>Zimánová</t>
  </si>
  <si>
    <t>Stanislava</t>
  </si>
  <si>
    <t>Kubáni</t>
  </si>
  <si>
    <t>Oršula</t>
  </si>
  <si>
    <t>Puna</t>
  </si>
  <si>
    <t>Pavol</t>
  </si>
  <si>
    <t>Ducký</t>
  </si>
  <si>
    <t>18.1.2007</t>
  </si>
  <si>
    <t>Turicová</t>
  </si>
  <si>
    <t>Janka</t>
  </si>
  <si>
    <t>Kmeť</t>
  </si>
  <si>
    <t>Roman</t>
  </si>
  <si>
    <t>Linhart</t>
  </si>
  <si>
    <t>Juraj</t>
  </si>
  <si>
    <t>Kováčik</t>
  </si>
  <si>
    <t>Peter</t>
  </si>
  <si>
    <t>Šoltés</t>
  </si>
  <si>
    <t>Imrich</t>
  </si>
  <si>
    <t>Mádr ml.</t>
  </si>
  <si>
    <t>Václav</t>
  </si>
  <si>
    <t>Masná</t>
  </si>
  <si>
    <t>Gabriela</t>
  </si>
  <si>
    <t>Marcel</t>
  </si>
  <si>
    <t>Antol</t>
  </si>
  <si>
    <t>7.4.2008</t>
  </si>
  <si>
    <t>17.</t>
  </si>
  <si>
    <t>18.</t>
  </si>
  <si>
    <t>Púchovský</t>
  </si>
  <si>
    <t>Petriska</t>
  </si>
  <si>
    <t>Ján Bc.</t>
  </si>
  <si>
    <t>Šmister</t>
  </si>
  <si>
    <t>Simon</t>
  </si>
  <si>
    <t>Štefan</t>
  </si>
  <si>
    <t>Toth</t>
  </si>
  <si>
    <t>Andrej</t>
  </si>
  <si>
    <t>Krupka</t>
  </si>
  <si>
    <t>Bieliková</t>
  </si>
  <si>
    <t>Zuzana</t>
  </si>
  <si>
    <t>Jurusová</t>
  </si>
  <si>
    <t>/</t>
  </si>
  <si>
    <t>6.2.2009</t>
  </si>
  <si>
    <t>Hágovský</t>
  </si>
  <si>
    <t>Igor</t>
  </si>
  <si>
    <t>Cvešper</t>
  </si>
  <si>
    <t>Pavel</t>
  </si>
  <si>
    <t>Ambróz</t>
  </si>
  <si>
    <t>Branislav</t>
  </si>
  <si>
    <t>Kohútová</t>
  </si>
  <si>
    <t>Emília</t>
  </si>
  <si>
    <t>Mokrá</t>
  </si>
  <si>
    <t>Jolana</t>
  </si>
  <si>
    <t>Čertíková</t>
  </si>
  <si>
    <t>Irena</t>
  </si>
  <si>
    <t>Ambrózová</t>
  </si>
  <si>
    <t>Darina</t>
  </si>
  <si>
    <t>Belák</t>
  </si>
  <si>
    <t>Krausková</t>
  </si>
  <si>
    <t>Antónia</t>
  </si>
  <si>
    <t>Vidrich</t>
  </si>
  <si>
    <t>Frimmel</t>
  </si>
  <si>
    <t>Cigánik</t>
  </si>
  <si>
    <t>Hurtiš</t>
  </si>
  <si>
    <t>8.1.2010</t>
  </si>
  <si>
    <t>Weis</t>
  </si>
  <si>
    <t>č.p.</t>
  </si>
  <si>
    <t>1/2010</t>
  </si>
  <si>
    <t>2/2010</t>
  </si>
  <si>
    <t>1/2009</t>
  </si>
  <si>
    <t>2/2009</t>
  </si>
  <si>
    <t>3/2009</t>
  </si>
  <si>
    <t>4/2009</t>
  </si>
  <si>
    <t>5/2009</t>
  </si>
  <si>
    <t>6/2009</t>
  </si>
  <si>
    <t>7/2009</t>
  </si>
  <si>
    <t>8/2009</t>
  </si>
  <si>
    <t>9/2009</t>
  </si>
  <si>
    <t>10/2009</t>
  </si>
  <si>
    <t>11/2009</t>
  </si>
  <si>
    <t>12/2009</t>
  </si>
  <si>
    <t>13/2009</t>
  </si>
  <si>
    <t>14/2009</t>
  </si>
  <si>
    <t>15/2009</t>
  </si>
  <si>
    <t>16/2009</t>
  </si>
  <si>
    <t>17/2009</t>
  </si>
  <si>
    <t>18/2009</t>
  </si>
  <si>
    <t>1/2008</t>
  </si>
  <si>
    <t>2/2008</t>
  </si>
  <si>
    <t>3/2008</t>
  </si>
  <si>
    <t>4/2008</t>
  </si>
  <si>
    <t>5/2008</t>
  </si>
  <si>
    <t>6/2008</t>
  </si>
  <si>
    <t>7/2008</t>
  </si>
  <si>
    <t>8/2008</t>
  </si>
  <si>
    <t>9/2008</t>
  </si>
  <si>
    <t>10/2008</t>
  </si>
  <si>
    <t>11/2008</t>
  </si>
  <si>
    <t>12/2008</t>
  </si>
  <si>
    <t>13/2008</t>
  </si>
  <si>
    <t>14/2008</t>
  </si>
  <si>
    <t>15/2008</t>
  </si>
  <si>
    <t>16/2008</t>
  </si>
  <si>
    <t>17/2008</t>
  </si>
  <si>
    <t>18/2008</t>
  </si>
  <si>
    <t>1/2007</t>
  </si>
  <si>
    <t>2/2007</t>
  </si>
  <si>
    <t>3/2007</t>
  </si>
  <si>
    <t>4/2007</t>
  </si>
  <si>
    <t>5/2007</t>
  </si>
  <si>
    <t>6/2007</t>
  </si>
  <si>
    <t>7/2007</t>
  </si>
  <si>
    <t>8/2007</t>
  </si>
  <si>
    <t>9/2007</t>
  </si>
  <si>
    <t>10/2007</t>
  </si>
  <si>
    <t>11/2007</t>
  </si>
  <si>
    <t>12/2007</t>
  </si>
  <si>
    <t>1/2006</t>
  </si>
  <si>
    <t>2/2006</t>
  </si>
  <si>
    <t>3/2006</t>
  </si>
  <si>
    <t>4/2006</t>
  </si>
  <si>
    <t>5/2006</t>
  </si>
  <si>
    <t>6/2006</t>
  </si>
  <si>
    <t>7/2006</t>
  </si>
  <si>
    <t>8/2006</t>
  </si>
  <si>
    <t>9/2006</t>
  </si>
  <si>
    <t>1/2005</t>
  </si>
  <si>
    <t>2/2005</t>
  </si>
  <si>
    <t>3/2005</t>
  </si>
  <si>
    <t>4/2005</t>
  </si>
  <si>
    <t>5/2005</t>
  </si>
  <si>
    <t>6/2005</t>
  </si>
  <si>
    <t>7/2005</t>
  </si>
  <si>
    <t>8/2005</t>
  </si>
  <si>
    <t>9/2005</t>
  </si>
  <si>
    <t>10/2005</t>
  </si>
  <si>
    <t>11/2005</t>
  </si>
  <si>
    <t>12/2005</t>
  </si>
  <si>
    <t>13/2005</t>
  </si>
  <si>
    <t>14/2005</t>
  </si>
  <si>
    <t>15/2005</t>
  </si>
  <si>
    <t>14.12.</t>
  </si>
  <si>
    <t>13.1.</t>
  </si>
  <si>
    <t>14.1.</t>
  </si>
  <si>
    <t>11.1.</t>
  </si>
  <si>
    <t>18.1.</t>
  </si>
  <si>
    <t>22.1.</t>
  </si>
  <si>
    <t>22.12.</t>
  </si>
  <si>
    <t>16.12.</t>
  </si>
  <si>
    <t>15.12.</t>
  </si>
  <si>
    <t>11.12.</t>
  </si>
  <si>
    <t>10.12.</t>
  </si>
  <si>
    <t>24.11.</t>
  </si>
  <si>
    <t>18.11.</t>
  </si>
  <si>
    <t>16.11.</t>
  </si>
  <si>
    <t>13.11.</t>
  </si>
  <si>
    <t>12.11.</t>
  </si>
  <si>
    <t>11.11.</t>
  </si>
  <si>
    <t>10.11.</t>
  </si>
  <si>
    <t>22.10.</t>
  </si>
  <si>
    <t>16.10.</t>
  </si>
  <si>
    <t>14.10.</t>
  </si>
  <si>
    <t>13.10.</t>
  </si>
  <si>
    <t>12.10.</t>
  </si>
  <si>
    <t>22.9.</t>
  </si>
  <si>
    <t>16.9.</t>
  </si>
  <si>
    <t>14.9.</t>
  </si>
  <si>
    <t>11.9.</t>
  </si>
  <si>
    <t>10.9.</t>
  </si>
  <si>
    <t>12.9.</t>
  </si>
  <si>
    <t>18.9.</t>
  </si>
  <si>
    <t>20.9.</t>
  </si>
  <si>
    <t>10.8.</t>
  </si>
  <si>
    <t>11.8.</t>
  </si>
  <si>
    <t>12.8.</t>
  </si>
  <si>
    <t>13.8.</t>
  </si>
  <si>
    <t>17.8.</t>
  </si>
  <si>
    <t>21.8.</t>
  </si>
  <si>
    <t>18.8.</t>
  </si>
  <si>
    <t>14.8.</t>
  </si>
  <si>
    <t>28.7.</t>
  </si>
  <si>
    <t>16.7.</t>
  </si>
  <si>
    <t>14.7.</t>
  </si>
  <si>
    <t>13.7.</t>
  </si>
  <si>
    <t>10.7.</t>
  </si>
  <si>
    <t>8.7.</t>
  </si>
  <si>
    <t>12.7.</t>
  </si>
  <si>
    <t>15.7.</t>
  </si>
  <si>
    <t>19.7.</t>
  </si>
  <si>
    <t>11.6.</t>
  </si>
  <si>
    <t>12.6.</t>
  </si>
  <si>
    <t>15.6.</t>
  </si>
  <si>
    <t>18.6.</t>
  </si>
  <si>
    <t>16.6.</t>
  </si>
  <si>
    <t>18.5.</t>
  </si>
  <si>
    <t>14.5.</t>
  </si>
  <si>
    <t>13.5.</t>
  </si>
  <si>
    <t>12.5.</t>
  </si>
  <si>
    <t>15.5.</t>
  </si>
  <si>
    <t>17.5.</t>
  </si>
  <si>
    <t>19.5.</t>
  </si>
  <si>
    <t>21.5.</t>
  </si>
  <si>
    <t>23.4.</t>
  </si>
  <si>
    <t>16.4.</t>
  </si>
  <si>
    <t>15.4.</t>
  </si>
  <si>
    <t>14.4.</t>
  </si>
  <si>
    <t>9.4.</t>
  </si>
  <si>
    <t>12.4.</t>
  </si>
  <si>
    <t>18.4.</t>
  </si>
  <si>
    <t>4.3.</t>
  </si>
  <si>
    <t>11.3.</t>
  </si>
  <si>
    <t>12.3.</t>
  </si>
  <si>
    <t>13.3.</t>
  </si>
  <si>
    <t>15.3.</t>
  </si>
  <si>
    <t>16.3.</t>
  </si>
  <si>
    <t>17.3.</t>
  </si>
  <si>
    <t>24.3.</t>
  </si>
  <si>
    <t>12.2.</t>
  </si>
  <si>
    <t>13.2.</t>
  </si>
  <si>
    <t>16.2.</t>
  </si>
  <si>
    <t>11.2.</t>
  </si>
  <si>
    <t>15.2.</t>
  </si>
  <si>
    <t>17.2.</t>
  </si>
  <si>
    <t>16.1.</t>
  </si>
  <si>
    <t>6.1.</t>
  </si>
  <si>
    <t>9.1.</t>
  </si>
  <si>
    <t>15.1.</t>
  </si>
  <si>
    <t>12.12.</t>
  </si>
  <si>
    <t>23.12.</t>
  </si>
  <si>
    <t>14.11.</t>
  </si>
  <si>
    <t>15.11.</t>
  </si>
  <si>
    <t>9.10.</t>
  </si>
  <si>
    <t>10.10.</t>
  </si>
  <si>
    <t>15.10.</t>
  </si>
  <si>
    <t>17.10.</t>
  </si>
  <si>
    <t>8.9.</t>
  </si>
  <si>
    <t>9.9.</t>
  </si>
  <si>
    <t>15.9.</t>
  </si>
  <si>
    <t>19.9.</t>
  </si>
  <si>
    <t>26.9.</t>
  </si>
  <si>
    <t>9.8.</t>
  </si>
  <si>
    <t>15.8.</t>
  </si>
  <si>
    <t>2.7.</t>
  </si>
  <si>
    <t>9.7.</t>
  </si>
  <si>
    <t>11.7.</t>
  </si>
  <si>
    <t>24.7.</t>
  </si>
  <si>
    <t>9.6.</t>
  </si>
  <si>
    <t>10.6.</t>
  </si>
  <si>
    <t>13.6.</t>
  </si>
  <si>
    <t>14.6.</t>
  </si>
  <si>
    <t>7.5.</t>
  </si>
  <si>
    <t>9.5.</t>
  </si>
  <si>
    <t>8.4.</t>
  </si>
  <si>
    <t>11.4.</t>
  </si>
  <si>
    <t>7.3.</t>
  </si>
  <si>
    <t>14.3.</t>
  </si>
  <si>
    <t>1.2.</t>
  </si>
  <si>
    <t>8.2.</t>
  </si>
  <si>
    <t>14.2.</t>
  </si>
  <si>
    <t>25.8.</t>
  </si>
  <si>
    <t>4.1.</t>
  </si>
  <si>
    <t>8.1.</t>
  </si>
  <si>
    <t>13.12.</t>
  </si>
  <si>
    <t>11.10.</t>
  </si>
  <si>
    <t>13.9.</t>
  </si>
  <si>
    <t>10.5.</t>
  </si>
  <si>
    <t>28.5.</t>
  </si>
  <si>
    <t>10.4.</t>
  </si>
  <si>
    <t>10.3.</t>
  </si>
  <si>
    <t>10.2.</t>
  </si>
  <si>
    <t>3.1.</t>
  </si>
  <si>
    <t>10.1.</t>
  </si>
  <si>
    <t>18.12.</t>
  </si>
  <si>
    <t>21.11.</t>
  </si>
  <si>
    <t>16.8.</t>
  </si>
  <si>
    <t>17.7.</t>
  </si>
  <si>
    <t>18.7.</t>
  </si>
  <si>
    <t>11.5.</t>
  </si>
  <si>
    <t>16.5.</t>
  </si>
  <si>
    <t>30.5.</t>
  </si>
  <si>
    <t>13.4.</t>
  </si>
  <si>
    <t>20.4.</t>
  </si>
  <si>
    <t>9.3.</t>
  </si>
  <si>
    <t>6.12.</t>
  </si>
  <si>
    <t>9.11.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</si>
  <si>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</si>
  <si>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</si>
  <si>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</si>
  <si>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</si>
  <si>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</si>
  <si>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</si>
  <si>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</si>
  <si>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</si>
  <si>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</si>
  <si>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</si>
  <si>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</si>
  <si>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</si>
  <si>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</si>
  <si>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</si>
  <si>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</si>
  <si>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</si>
  <si>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</si>
  <si>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</si>
  <si>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</si>
  <si>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</si>
  <si>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</si>
  <si>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</si>
  <si>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</si>
  <si>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</si>
  <si>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</si>
  <si>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</si>
  <si>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</si>
  <si>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</si>
  <si>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</si>
  <si>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</si>
  <si>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</si>
  <si>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</si>
  <si>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</si>
  <si>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</si>
  <si>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</si>
  <si>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</si>
  <si>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</si>
  <si>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</si>
  <si>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</si>
  <si>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</si>
  <si>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</si>
  <si>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</si>
  <si>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</si>
  <si>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</si>
  <si>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</si>
  <si>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</si>
  <si>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</si>
  <si>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</si>
  <si>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</si>
  <si>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</si>
  <si>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</si>
  <si>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</si>
  <si>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</si>
  <si>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</si>
  <si>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</si>
  <si>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</si>
  <si>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</si>
  <si>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</si>
  <si>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</si>
  <si>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</si>
  <si>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</si>
  <si>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</si>
  <si>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</si>
  <si>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</si>
  <si>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</si>
  <si>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</si>
  <si>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</si>
  <si>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</si>
  <si>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</si>
  <si>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</si>
  <si>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</si>
  <si>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</si>
  <si>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</si>
  <si>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</si>
  <si>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</si>
  <si>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</si>
  <si>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</si>
  <si>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97.</t>
  </si>
  <si>
    <t>96.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</si>
  <si>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</si>
  <si>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</si>
  <si>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</si>
  <si>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</si>
  <si>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</si>
  <si>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</si>
  <si>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</si>
  <si>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</si>
  <si>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</si>
  <si>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</si>
  <si>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</si>
  <si>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</si>
  <si>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</si>
  <si>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</si>
  <si>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</si>
  <si>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</si>
  <si>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</si>
  <si>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</si>
  <si>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</si>
  <si>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</si>
  <si>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</si>
  <si>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</si>
  <si>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</si>
  <si>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</si>
  <si>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</si>
  <si>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</si>
  <si>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</si>
  <si>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</si>
  <si>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</si>
  <si>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</si>
  <si>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</si>
  <si>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</si>
  <si>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</si>
  <si>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</si>
  <si>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</si>
  <si>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</si>
  <si>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</si>
  <si>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</si>
  <si>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</si>
  <si>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</si>
  <si>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</si>
  <si>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</si>
  <si>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</si>
  <si>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</si>
  <si>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</si>
  <si>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</si>
  <si>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</si>
  <si>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</si>
  <si>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</si>
  <si>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</si>
  <si>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</si>
  <si>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</si>
  <si>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</si>
  <si>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</si>
  <si>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</si>
  <si>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</si>
  <si>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</si>
  <si>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</si>
  <si>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</si>
  <si>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</si>
  <si>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</si>
  <si>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</si>
  <si>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</si>
  <si>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</si>
  <si>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</si>
  <si>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</si>
  <si>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</si>
  <si>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</si>
  <si>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3/2010</t>
  </si>
  <si>
    <t>Čertík</t>
  </si>
  <si>
    <t>4/2010</t>
  </si>
  <si>
    <t>5/2010</t>
  </si>
  <si>
    <t>Karáseková</t>
  </si>
  <si>
    <t>Eva</t>
  </si>
  <si>
    <t>6/2010</t>
  </si>
  <si>
    <t>Palme</t>
  </si>
  <si>
    <t>Silvia</t>
  </si>
  <si>
    <t>7.7.</t>
  </si>
  <si>
    <t>7/2010</t>
  </si>
  <si>
    <t>8/2010</t>
  </si>
  <si>
    <t>Uríková</t>
  </si>
  <si>
    <t>Magdaléna</t>
  </si>
  <si>
    <t>Beláková</t>
  </si>
  <si>
    <t>Jana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</si>
  <si>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</si>
  <si>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</si>
  <si>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</si>
  <si>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</si>
  <si>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</si>
  <si>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</si>
  <si>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</si>
  <si>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</si>
  <si>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</si>
  <si>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</si>
  <si>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</si>
  <si>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</si>
  <si>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</si>
  <si>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</si>
  <si>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</si>
  <si>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</si>
  <si>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</si>
  <si>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</si>
  <si>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</si>
  <si>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</si>
  <si>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</si>
  <si>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189.</t>
  </si>
  <si>
    <t>188.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</si>
  <si>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</si>
  <si>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</si>
  <si>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</si>
  <si>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</si>
  <si>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</si>
  <si>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</si>
  <si>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</si>
  <si>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</si>
  <si>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</si>
  <si>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</si>
  <si>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</si>
  <si>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</si>
  <si>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</si>
  <si>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</si>
  <si>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</si>
  <si>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</si>
  <si>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</si>
  <si>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</si>
  <si>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</si>
  <si>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</si>
  <si>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</si>
  <si>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</si>
  <si>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17.9.</t>
  </si>
  <si>
    <t>8.10.</t>
  </si>
  <si>
    <t>18.10.</t>
  </si>
  <si>
    <t>9/2010</t>
  </si>
  <si>
    <t>Wohland</t>
  </si>
  <si>
    <t>Rudolf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</si>
  <si>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</si>
  <si>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</si>
  <si>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</si>
  <si>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</si>
  <si>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</si>
  <si>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</si>
  <si>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</si>
  <si>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</si>
  <si>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</si>
  <si>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</si>
  <si>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</si>
  <si>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</si>
  <si>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</si>
  <si>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</si>
  <si>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</si>
  <si>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</si>
  <si>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</si>
  <si>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</si>
  <si>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</si>
  <si>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</si>
  <si>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</si>
  <si>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</si>
  <si>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</si>
  <si>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</si>
  <si>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</si>
  <si>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</si>
  <si>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</si>
  <si>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ZO OZP 917-1 Prievidza</t>
  </si>
  <si>
    <t>daň</t>
  </si>
  <si>
    <t>z úroku</t>
  </si>
  <si>
    <t>O</t>
  </si>
  <si>
    <t xml:space="preserve">IBAN: </t>
  </si>
  <si>
    <t>IBAN:</t>
  </si>
  <si>
    <t>1.1.</t>
  </si>
  <si>
    <t>PôŽIČKOVÝ FOND 2018</t>
  </si>
  <si>
    <t>prenos z roku 2017</t>
  </si>
  <si>
    <t>Peňažný denník 2018</t>
  </si>
  <si>
    <t>Peňažný denník rok xxxx</t>
  </si>
  <si>
    <t>prenos z roku xxxx</t>
  </si>
  <si>
    <t>010119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</si>
</sst>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#,##0.0000"/>
    <numFmt numFmtId="181" formatCode="0.000"/>
    <numFmt numFmtId="182" formatCode="#,##0.0"/>
    <numFmt numFmtId="183" formatCode="[$-41B]d\.\ mmmm\ yyyy"/>
    <numFmt numFmtId="184" formatCode="#,##0.00\ _S_k"/>
    <numFmt numFmtId="185" formatCode="#,##0.0\ _S_k"/>
    <numFmt numFmtId="186" formatCode="#,##0.00\ &quot;Sk&quot;"/>
  </numFmts>
  <fonts count="56">
    <font>
      <sz val="10"/>
      <name val="Arial CE"/>
      <family val="0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6"/>
      <name val="Arial Narrow"/>
      <family val="2"/>
    </font>
    <font>
      <sz val="9"/>
      <name val="Arial Narrow"/>
      <family val="2"/>
    </font>
    <font>
      <b/>
      <sz val="10"/>
      <color indexed="53"/>
      <name val="Arial Narrow"/>
      <family val="2"/>
    </font>
    <font>
      <b/>
      <sz val="10"/>
      <color indexed="40"/>
      <name val="Arial Narrow"/>
      <family val="2"/>
    </font>
    <font>
      <b/>
      <sz val="10"/>
      <color indexed="57"/>
      <name val="Arial Narrow"/>
      <family val="2"/>
    </font>
    <font>
      <b/>
      <sz val="10"/>
      <color indexed="48"/>
      <name val="Arial Narrow"/>
      <family val="2"/>
    </font>
    <font>
      <b/>
      <sz val="10"/>
      <color indexed="61"/>
      <name val="Arial Narrow"/>
      <family val="2"/>
    </font>
    <font>
      <b/>
      <sz val="10"/>
      <color indexed="14"/>
      <name val="Arial Narrow"/>
      <family val="2"/>
    </font>
    <font>
      <b/>
      <sz val="10"/>
      <color indexed="19"/>
      <name val="Arial Narrow"/>
      <family val="2"/>
    </font>
    <font>
      <b/>
      <sz val="10"/>
      <color indexed="54"/>
      <name val="Arial Narrow"/>
      <family val="2"/>
    </font>
    <font>
      <b/>
      <sz val="12"/>
      <name val="Arial Narrow"/>
      <family val="2"/>
    </font>
    <font>
      <sz val="10"/>
      <color indexed="10"/>
      <name val="Arial Narrow"/>
      <family val="2"/>
    </font>
    <font>
      <sz val="12"/>
      <name val="Arial Narrow"/>
      <family val="2"/>
    </font>
    <font>
      <sz val="10"/>
      <color indexed="12"/>
      <name val="Arial Narrow"/>
      <family val="2"/>
    </font>
    <font>
      <b/>
      <sz val="10"/>
      <color indexed="21"/>
      <name val="Arial Narrow"/>
      <family val="2"/>
    </font>
    <font>
      <sz val="8"/>
      <name val="Arial CE"/>
      <family val="0"/>
    </font>
    <font>
      <b/>
      <sz val="10"/>
      <color indexed="4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rgb="FFFF0000"/>
      <name val="Arial Narrow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5" applyNumberFormat="0" applyFont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3" borderId="8" applyNumberFormat="0" applyAlignment="0" applyProtection="0"/>
    <xf numFmtId="0" fontId="51" fillId="24" borderId="8" applyNumberFormat="0" applyAlignment="0" applyProtection="0"/>
    <xf numFmtId="0" fontId="52" fillId="24" borderId="9" applyNumberFormat="0" applyAlignment="0" applyProtection="0"/>
    <xf numFmtId="0" fontId="53" fillId="0" borderId="0" applyNumberFormat="0" applyFill="0" applyBorder="0" applyAlignment="0" applyProtection="0"/>
    <xf numFmtId="0" fontId="54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</cellStyleXfs>
  <cellXfs count="27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181" fontId="4" fillId="0" borderId="0" xfId="0" applyNumberFormat="1" applyFont="1" applyAlignment="1">
      <alignment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4" xfId="0" applyFont="1" applyBorder="1" applyAlignment="1">
      <alignment/>
    </xf>
    <xf numFmtId="0" fontId="5" fillId="0" borderId="24" xfId="0" applyFont="1" applyBorder="1" applyAlignment="1">
      <alignment/>
    </xf>
    <xf numFmtId="0" fontId="1" fillId="32" borderId="25" xfId="0" applyFont="1" applyFill="1" applyBorder="1" applyAlignment="1">
      <alignment horizontal="center"/>
    </xf>
    <xf numFmtId="0" fontId="1" fillId="32" borderId="12" xfId="0" applyFont="1" applyFill="1" applyBorder="1" applyAlignment="1">
      <alignment horizontal="center"/>
    </xf>
    <xf numFmtId="0" fontId="1" fillId="32" borderId="26" xfId="0" applyFont="1" applyFill="1" applyBorder="1" applyAlignment="1">
      <alignment horizontal="center"/>
    </xf>
    <xf numFmtId="0" fontId="1" fillId="32" borderId="27" xfId="0" applyFont="1" applyFill="1" applyBorder="1" applyAlignment="1">
      <alignment/>
    </xf>
    <xf numFmtId="49" fontId="1" fillId="32" borderId="16" xfId="0" applyNumberFormat="1" applyFont="1" applyFill="1" applyBorder="1" applyAlignment="1">
      <alignment/>
    </xf>
    <xf numFmtId="3" fontId="1" fillId="32" borderId="28" xfId="0" applyNumberFormat="1" applyFont="1" applyFill="1" applyBorder="1" applyAlignment="1">
      <alignment/>
    </xf>
    <xf numFmtId="0" fontId="1" fillId="32" borderId="29" xfId="0" applyFont="1" applyFill="1" applyBorder="1" applyAlignment="1">
      <alignment/>
    </xf>
    <xf numFmtId="0" fontId="1" fillId="32" borderId="28" xfId="0" applyFont="1" applyFill="1" applyBorder="1" applyAlignment="1">
      <alignment/>
    </xf>
    <xf numFmtId="0" fontId="1" fillId="0" borderId="30" xfId="0" applyFont="1" applyBorder="1" applyAlignment="1">
      <alignment horizontal="center"/>
    </xf>
    <xf numFmtId="0" fontId="1" fillId="0" borderId="30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32" xfId="0" applyFont="1" applyBorder="1" applyAlignment="1">
      <alignment/>
    </xf>
    <xf numFmtId="0" fontId="1" fillId="0" borderId="33" xfId="0" applyFont="1" applyBorder="1" applyAlignment="1">
      <alignment/>
    </xf>
    <xf numFmtId="0" fontId="1" fillId="33" borderId="20" xfId="0" applyFont="1" applyFill="1" applyBorder="1" applyAlignment="1">
      <alignment horizontal="center"/>
    </xf>
    <xf numFmtId="0" fontId="1" fillId="33" borderId="34" xfId="0" applyFont="1" applyFill="1" applyBorder="1" applyAlignment="1">
      <alignment/>
    </xf>
    <xf numFmtId="0" fontId="1" fillId="33" borderId="35" xfId="0" applyFont="1" applyFill="1" applyBorder="1" applyAlignment="1">
      <alignment/>
    </xf>
    <xf numFmtId="0" fontId="1" fillId="33" borderId="0" xfId="0" applyFont="1" applyFill="1" applyAlignment="1">
      <alignment/>
    </xf>
    <xf numFmtId="4" fontId="1" fillId="0" borderId="0" xfId="0" applyNumberFormat="1" applyFont="1" applyAlignment="1">
      <alignment/>
    </xf>
    <xf numFmtId="0" fontId="5" fillId="0" borderId="14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4" fontId="1" fillId="32" borderId="14" xfId="0" applyNumberFormat="1" applyFont="1" applyFill="1" applyBorder="1" applyAlignment="1">
      <alignment horizontal="center"/>
    </xf>
    <xf numFmtId="4" fontId="1" fillId="32" borderId="19" xfId="0" applyNumberFormat="1" applyFont="1" applyFill="1" applyBorder="1" applyAlignment="1">
      <alignment horizontal="center"/>
    </xf>
    <xf numFmtId="4" fontId="1" fillId="0" borderId="20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4" fontId="1" fillId="0" borderId="16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4" fontId="1" fillId="0" borderId="28" xfId="0" applyNumberFormat="1" applyFont="1" applyBorder="1" applyAlignment="1">
      <alignment horizontal="center"/>
    </xf>
    <xf numFmtId="4" fontId="1" fillId="0" borderId="22" xfId="0" applyNumberFormat="1" applyFont="1" applyBorder="1" applyAlignment="1">
      <alignment horizontal="center"/>
    </xf>
    <xf numFmtId="4" fontId="1" fillId="0" borderId="18" xfId="0" applyNumberFormat="1" applyFont="1" applyBorder="1" applyAlignment="1">
      <alignment horizontal="center"/>
    </xf>
    <xf numFmtId="4" fontId="1" fillId="32" borderId="16" xfId="0" applyNumberFormat="1" applyFont="1" applyFill="1" applyBorder="1" applyAlignment="1">
      <alignment horizontal="center"/>
    </xf>
    <xf numFmtId="4" fontId="1" fillId="32" borderId="18" xfId="0" applyNumberFormat="1" applyFont="1" applyFill="1" applyBorder="1" applyAlignment="1">
      <alignment horizontal="center"/>
    </xf>
    <xf numFmtId="4" fontId="1" fillId="0" borderId="21" xfId="0" applyNumberFormat="1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4" fontId="1" fillId="0" borderId="36" xfId="0" applyNumberFormat="1" applyFont="1" applyBorder="1" applyAlignment="1">
      <alignment horizontal="center"/>
    </xf>
    <xf numFmtId="4" fontId="1" fillId="0" borderId="39" xfId="0" applyNumberFormat="1" applyFont="1" applyBorder="1" applyAlignment="1">
      <alignment horizontal="center"/>
    </xf>
    <xf numFmtId="4" fontId="1" fillId="0" borderId="37" xfId="0" applyNumberFormat="1" applyFont="1" applyBorder="1" applyAlignment="1">
      <alignment horizontal="center"/>
    </xf>
    <xf numFmtId="4" fontId="1" fillId="0" borderId="40" xfId="0" applyNumberFormat="1" applyFont="1" applyBorder="1" applyAlignment="1">
      <alignment horizontal="center"/>
    </xf>
    <xf numFmtId="4" fontId="1" fillId="0" borderId="41" xfId="0" applyNumberFormat="1" applyFont="1" applyBorder="1" applyAlignment="1">
      <alignment horizontal="center"/>
    </xf>
    <xf numFmtId="4" fontId="1" fillId="32" borderId="36" xfId="0" applyNumberFormat="1" applyFont="1" applyFill="1" applyBorder="1" applyAlignment="1">
      <alignment horizontal="center"/>
    </xf>
    <xf numFmtId="4" fontId="1" fillId="32" borderId="41" xfId="0" applyNumberFormat="1" applyFont="1" applyFill="1" applyBorder="1" applyAlignment="1">
      <alignment horizontal="center"/>
    </xf>
    <xf numFmtId="4" fontId="1" fillId="0" borderId="42" xfId="0" applyNumberFormat="1" applyFont="1" applyBorder="1" applyAlignment="1">
      <alignment horizontal="center"/>
    </xf>
    <xf numFmtId="0" fontId="1" fillId="0" borderId="27" xfId="0" applyFont="1" applyBorder="1" applyAlignment="1">
      <alignment/>
    </xf>
    <xf numFmtId="0" fontId="1" fillId="0" borderId="43" xfId="0" applyFont="1" applyBorder="1" applyAlignment="1">
      <alignment/>
    </xf>
    <xf numFmtId="4" fontId="1" fillId="0" borderId="44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4" fontId="1" fillId="0" borderId="23" xfId="0" applyNumberFormat="1" applyFont="1" applyBorder="1" applyAlignment="1">
      <alignment/>
    </xf>
    <xf numFmtId="4" fontId="1" fillId="32" borderId="44" xfId="0" applyNumberFormat="1" applyFont="1" applyFill="1" applyBorder="1" applyAlignment="1">
      <alignment/>
    </xf>
    <xf numFmtId="4" fontId="1" fillId="32" borderId="17" xfId="0" applyNumberFormat="1" applyFont="1" applyFill="1" applyBorder="1" applyAlignment="1">
      <alignment/>
    </xf>
    <xf numFmtId="4" fontId="1" fillId="0" borderId="34" xfId="0" applyNumberFormat="1" applyFont="1" applyBorder="1" applyAlignment="1">
      <alignment/>
    </xf>
    <xf numFmtId="0" fontId="1" fillId="0" borderId="45" xfId="0" applyFont="1" applyBorder="1" applyAlignment="1">
      <alignment/>
    </xf>
    <xf numFmtId="0" fontId="1" fillId="0" borderId="46" xfId="0" applyFont="1" applyBorder="1" applyAlignment="1">
      <alignment/>
    </xf>
    <xf numFmtId="4" fontId="1" fillId="0" borderId="47" xfId="0" applyNumberFormat="1" applyFont="1" applyBorder="1" applyAlignment="1">
      <alignment/>
    </xf>
    <xf numFmtId="4" fontId="1" fillId="0" borderId="48" xfId="0" applyNumberFormat="1" applyFont="1" applyBorder="1" applyAlignment="1">
      <alignment/>
    </xf>
    <xf numFmtId="4" fontId="1" fillId="0" borderId="45" xfId="0" applyNumberFormat="1" applyFont="1" applyBorder="1" applyAlignment="1">
      <alignment/>
    </xf>
    <xf numFmtId="4" fontId="1" fillId="0" borderId="49" xfId="0" applyNumberFormat="1" applyFont="1" applyBorder="1" applyAlignment="1">
      <alignment/>
    </xf>
    <xf numFmtId="4" fontId="1" fillId="0" borderId="50" xfId="0" applyNumberFormat="1" applyFont="1" applyBorder="1" applyAlignment="1">
      <alignment/>
    </xf>
    <xf numFmtId="4" fontId="1" fillId="32" borderId="50" xfId="0" applyNumberFormat="1" applyFont="1" applyFill="1" applyBorder="1" applyAlignment="1">
      <alignment/>
    </xf>
    <xf numFmtId="4" fontId="1" fillId="0" borderId="51" xfId="0" applyNumberFormat="1" applyFont="1" applyBorder="1" applyAlignment="1">
      <alignment/>
    </xf>
    <xf numFmtId="0" fontId="1" fillId="0" borderId="28" xfId="0" applyFont="1" applyBorder="1" applyAlignment="1">
      <alignment/>
    </xf>
    <xf numFmtId="0" fontId="1" fillId="0" borderId="52" xfId="0" applyFont="1" applyBorder="1" applyAlignment="1">
      <alignment/>
    </xf>
    <xf numFmtId="4" fontId="1" fillId="0" borderId="16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1" fillId="0" borderId="22" xfId="0" applyNumberFormat="1" applyFont="1" applyBorder="1" applyAlignment="1">
      <alignment/>
    </xf>
    <xf numFmtId="4" fontId="1" fillId="0" borderId="35" xfId="0" applyNumberFormat="1" applyFont="1" applyBorder="1" applyAlignment="1">
      <alignment/>
    </xf>
    <xf numFmtId="0" fontId="1" fillId="0" borderId="26" xfId="0" applyFont="1" applyBorder="1" applyAlignment="1">
      <alignment/>
    </xf>
    <xf numFmtId="0" fontId="1" fillId="0" borderId="44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0" fontId="3" fillId="0" borderId="56" xfId="0" applyFont="1" applyBorder="1" applyAlignment="1">
      <alignment horizontal="center"/>
    </xf>
    <xf numFmtId="4" fontId="6" fillId="0" borderId="27" xfId="0" applyNumberFormat="1" applyFont="1" applyBorder="1" applyAlignment="1">
      <alignment/>
    </xf>
    <xf numFmtId="4" fontId="10" fillId="0" borderId="17" xfId="0" applyNumberFormat="1" applyFont="1" applyBorder="1" applyAlignment="1">
      <alignment/>
    </xf>
    <xf numFmtId="0" fontId="3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left"/>
    </xf>
    <xf numFmtId="0" fontId="15" fillId="0" borderId="0" xfId="0" applyFont="1" applyAlignment="1">
      <alignment/>
    </xf>
    <xf numFmtId="0" fontId="1" fillId="0" borderId="51" xfId="0" applyFont="1" applyFill="1" applyBorder="1" applyAlignment="1">
      <alignment horizontal="left"/>
    </xf>
    <xf numFmtId="180" fontId="14" fillId="0" borderId="0" xfId="0" applyNumberFormat="1" applyFont="1" applyAlignment="1">
      <alignment/>
    </xf>
    <xf numFmtId="0" fontId="16" fillId="0" borderId="0" xfId="0" applyFont="1" applyAlignment="1">
      <alignment/>
    </xf>
    <xf numFmtId="0" fontId="1" fillId="0" borderId="42" xfId="0" applyFont="1" applyBorder="1" applyAlignment="1">
      <alignment/>
    </xf>
    <xf numFmtId="0" fontId="5" fillId="0" borderId="24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57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15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49" fontId="5" fillId="0" borderId="10" xfId="0" applyNumberFormat="1" applyFont="1" applyBorder="1" applyAlignment="1">
      <alignment/>
    </xf>
    <xf numFmtId="49" fontId="5" fillId="0" borderId="48" xfId="0" applyNumberFormat="1" applyFont="1" applyBorder="1" applyAlignment="1">
      <alignment/>
    </xf>
    <xf numFmtId="49" fontId="5" fillId="0" borderId="13" xfId="0" applyNumberFormat="1" applyFont="1" applyBorder="1" applyAlignment="1">
      <alignment/>
    </xf>
    <xf numFmtId="0" fontId="5" fillId="0" borderId="54" xfId="0" applyFont="1" applyBorder="1" applyAlignment="1">
      <alignment/>
    </xf>
    <xf numFmtId="4" fontId="15" fillId="0" borderId="0" xfId="0" applyNumberFormat="1" applyFont="1" applyAlignment="1">
      <alignment/>
    </xf>
    <xf numFmtId="4" fontId="17" fillId="0" borderId="0" xfId="0" applyNumberFormat="1" applyFont="1" applyAlignment="1">
      <alignment/>
    </xf>
    <xf numFmtId="0" fontId="17" fillId="0" borderId="0" xfId="0" applyFont="1" applyAlignment="1">
      <alignment/>
    </xf>
    <xf numFmtId="0" fontId="17" fillId="0" borderId="31" xfId="0" applyFont="1" applyBorder="1" applyAlignment="1">
      <alignment/>
    </xf>
    <xf numFmtId="0" fontId="18" fillId="0" borderId="0" xfId="0" applyFont="1" applyAlignment="1">
      <alignment/>
    </xf>
    <xf numFmtId="4" fontId="15" fillId="0" borderId="21" xfId="0" applyNumberFormat="1" applyFont="1" applyBorder="1" applyAlignment="1">
      <alignment/>
    </xf>
    <xf numFmtId="0" fontId="15" fillId="0" borderId="0" xfId="0" applyFont="1" applyAlignment="1">
      <alignment horizontal="left"/>
    </xf>
    <xf numFmtId="4" fontId="10" fillId="0" borderId="30" xfId="0" applyNumberFormat="1" applyFont="1" applyBorder="1" applyAlignment="1">
      <alignment/>
    </xf>
    <xf numFmtId="4" fontId="12" fillId="0" borderId="58" xfId="0" applyNumberFormat="1" applyFont="1" applyBorder="1" applyAlignment="1">
      <alignment/>
    </xf>
    <xf numFmtId="4" fontId="11" fillId="0" borderId="31" xfId="0" applyNumberFormat="1" applyFont="1" applyBorder="1" applyAlignment="1">
      <alignment/>
    </xf>
    <xf numFmtId="4" fontId="13" fillId="0" borderId="59" xfId="0" applyNumberFormat="1" applyFont="1" applyBorder="1" applyAlignment="1">
      <alignment/>
    </xf>
    <xf numFmtId="4" fontId="2" fillId="0" borderId="32" xfId="0" applyNumberFormat="1" applyFont="1" applyBorder="1" applyAlignment="1">
      <alignment/>
    </xf>
    <xf numFmtId="4" fontId="2" fillId="0" borderId="60" xfId="0" applyNumberFormat="1" applyFont="1" applyBorder="1" applyAlignment="1">
      <alignment/>
    </xf>
    <xf numFmtId="4" fontId="6" fillId="0" borderId="30" xfId="0" applyNumberFormat="1" applyFont="1" applyBorder="1" applyAlignment="1">
      <alignment/>
    </xf>
    <xf numFmtId="4" fontId="8" fillId="0" borderId="58" xfId="0" applyNumberFormat="1" applyFont="1" applyBorder="1" applyAlignment="1">
      <alignment/>
    </xf>
    <xf numFmtId="4" fontId="7" fillId="0" borderId="31" xfId="0" applyNumberFormat="1" applyFont="1" applyBorder="1" applyAlignment="1">
      <alignment/>
    </xf>
    <xf numFmtId="4" fontId="9" fillId="0" borderId="59" xfId="0" applyNumberFormat="1" applyFont="1" applyBorder="1" applyAlignment="1">
      <alignment/>
    </xf>
    <xf numFmtId="4" fontId="1" fillId="32" borderId="16" xfId="0" applyNumberFormat="1" applyFont="1" applyFill="1" applyBorder="1" applyAlignment="1">
      <alignment/>
    </xf>
    <xf numFmtId="4" fontId="1" fillId="32" borderId="28" xfId="0" applyNumberFormat="1" applyFont="1" applyFill="1" applyBorder="1" applyAlignment="1">
      <alignment/>
    </xf>
    <xf numFmtId="14" fontId="1" fillId="32" borderId="16" xfId="0" applyNumberFormat="1" applyFont="1" applyFill="1" applyBorder="1" applyAlignment="1">
      <alignment horizontal="left"/>
    </xf>
    <xf numFmtId="0" fontId="1" fillId="0" borderId="22" xfId="0" applyNumberFormat="1" applyFont="1" applyBorder="1" applyAlignment="1">
      <alignment/>
    </xf>
    <xf numFmtId="49" fontId="1" fillId="32" borderId="16" xfId="0" applyNumberFormat="1" applyFont="1" applyFill="1" applyBorder="1" applyAlignment="1">
      <alignment horizontal="left"/>
    </xf>
    <xf numFmtId="0" fontId="15" fillId="32" borderId="29" xfId="0" applyFont="1" applyFill="1" applyBorder="1" applyAlignment="1">
      <alignment/>
    </xf>
    <xf numFmtId="0" fontId="15" fillId="32" borderId="28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1" fillId="34" borderId="13" xfId="0" applyFont="1" applyFill="1" applyBorder="1" applyAlignment="1">
      <alignment/>
    </xf>
    <xf numFmtId="0" fontId="1" fillId="34" borderId="15" xfId="0" applyFont="1" applyFill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NumberFormat="1" applyFont="1" applyAlignment="1">
      <alignment horizontal="center"/>
    </xf>
    <xf numFmtId="0" fontId="1" fillId="32" borderId="14" xfId="0" applyFont="1" applyFill="1" applyBorder="1" applyAlignment="1">
      <alignment horizontal="center"/>
    </xf>
    <xf numFmtId="49" fontId="1" fillId="32" borderId="44" xfId="0" applyNumberFormat="1" applyFont="1" applyFill="1" applyBorder="1" applyAlignment="1">
      <alignment horizontal="right"/>
    </xf>
    <xf numFmtId="49" fontId="1" fillId="32" borderId="14" xfId="0" applyNumberFormat="1" applyFont="1" applyFill="1" applyBorder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35" borderId="10" xfId="0" applyFont="1" applyFill="1" applyBorder="1" applyAlignment="1">
      <alignment/>
    </xf>
    <xf numFmtId="0" fontId="1" fillId="35" borderId="13" xfId="0" applyFont="1" applyFill="1" applyBorder="1" applyAlignment="1">
      <alignment/>
    </xf>
    <xf numFmtId="0" fontId="1" fillId="35" borderId="15" xfId="0" applyFont="1" applyFill="1" applyBorder="1" applyAlignment="1">
      <alignment/>
    </xf>
    <xf numFmtId="0" fontId="1" fillId="35" borderId="22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16" fontId="1" fillId="0" borderId="15" xfId="0" applyNumberFormat="1" applyFont="1" applyBorder="1" applyAlignment="1">
      <alignment/>
    </xf>
    <xf numFmtId="0" fontId="0" fillId="35" borderId="0" xfId="0" applyFill="1" applyAlignment="1">
      <alignment/>
    </xf>
    <xf numFmtId="0" fontId="0" fillId="35" borderId="13" xfId="0" applyFill="1" applyBorder="1" applyAlignment="1">
      <alignment/>
    </xf>
    <xf numFmtId="0" fontId="0" fillId="35" borderId="29" xfId="0" applyFill="1" applyBorder="1" applyAlignment="1">
      <alignment/>
    </xf>
    <xf numFmtId="0" fontId="0" fillId="35" borderId="15" xfId="0" applyFill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2" xfId="0" applyFont="1" applyBorder="1" applyAlignment="1">
      <alignment/>
    </xf>
    <xf numFmtId="0" fontId="1" fillId="36" borderId="15" xfId="0" applyFont="1" applyFill="1" applyBorder="1" applyAlignment="1">
      <alignment/>
    </xf>
    <xf numFmtId="0" fontId="1" fillId="36" borderId="13" xfId="0" applyFont="1" applyFill="1" applyBorder="1" applyAlignment="1">
      <alignment/>
    </xf>
    <xf numFmtId="0" fontId="1" fillId="0" borderId="23" xfId="0" applyFont="1" applyBorder="1" applyAlignment="1">
      <alignment/>
    </xf>
    <xf numFmtId="0" fontId="0" fillId="35" borderId="28" xfId="0" applyFill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36" borderId="22" xfId="0" applyFont="1" applyFill="1" applyBorder="1" applyAlignment="1">
      <alignment/>
    </xf>
    <xf numFmtId="0" fontId="0" fillId="36" borderId="29" xfId="0" applyFill="1" applyBorder="1" applyAlignment="1">
      <alignment/>
    </xf>
    <xf numFmtId="0" fontId="0" fillId="36" borderId="28" xfId="0" applyFill="1" applyBorder="1" applyAlignment="1">
      <alignment/>
    </xf>
    <xf numFmtId="4" fontId="11" fillId="0" borderId="36" xfId="0" applyNumberFormat="1" applyFont="1" applyBorder="1" applyAlignment="1">
      <alignment/>
    </xf>
    <xf numFmtId="4" fontId="20" fillId="0" borderId="61" xfId="0" applyNumberFormat="1" applyFont="1" applyBorder="1" applyAlignment="1">
      <alignment/>
    </xf>
    <xf numFmtId="4" fontId="8" fillId="0" borderId="61" xfId="0" applyNumberFormat="1" applyFont="1" applyBorder="1" applyAlignment="1">
      <alignment/>
    </xf>
    <xf numFmtId="4" fontId="1" fillId="32" borderId="57" xfId="0" applyNumberFormat="1" applyFont="1" applyFill="1" applyBorder="1" applyAlignment="1">
      <alignment/>
    </xf>
    <xf numFmtId="4" fontId="7" fillId="0" borderId="36" xfId="0" applyNumberFormat="1" applyFont="1" applyBorder="1" applyAlignment="1">
      <alignment/>
    </xf>
    <xf numFmtId="4" fontId="9" fillId="0" borderId="40" xfId="0" applyNumberFormat="1" applyFont="1" applyBorder="1" applyAlignment="1">
      <alignment/>
    </xf>
    <xf numFmtId="4" fontId="13" fillId="0" borderId="39" xfId="0" applyNumberFormat="1" applyFont="1" applyBorder="1" applyAlignment="1">
      <alignment/>
    </xf>
    <xf numFmtId="4" fontId="1" fillId="32" borderId="36" xfId="0" applyNumberFormat="1" applyFont="1" applyFill="1" applyBorder="1" applyAlignment="1">
      <alignment/>
    </xf>
    <xf numFmtId="0" fontId="1" fillId="0" borderId="62" xfId="0" applyFont="1" applyBorder="1" applyAlignment="1">
      <alignment horizontal="center"/>
    </xf>
    <xf numFmtId="0" fontId="1" fillId="0" borderId="63" xfId="0" applyFont="1" applyBorder="1" applyAlignment="1">
      <alignment horizontal="center"/>
    </xf>
    <xf numFmtId="49" fontId="5" fillId="0" borderId="64" xfId="0" applyNumberFormat="1" applyFont="1" applyBorder="1" applyAlignment="1">
      <alignment/>
    </xf>
    <xf numFmtId="0" fontId="1" fillId="0" borderId="65" xfId="0" applyFont="1" applyBorder="1" applyAlignment="1">
      <alignment/>
    </xf>
    <xf numFmtId="0" fontId="1" fillId="0" borderId="66" xfId="0" applyFont="1" applyBorder="1" applyAlignment="1">
      <alignment/>
    </xf>
    <xf numFmtId="4" fontId="1" fillId="0" borderId="62" xfId="0" applyNumberFormat="1" applyFont="1" applyBorder="1" applyAlignment="1">
      <alignment/>
    </xf>
    <xf numFmtId="4" fontId="1" fillId="0" borderId="64" xfId="0" applyNumberFormat="1" applyFont="1" applyBorder="1" applyAlignment="1">
      <alignment/>
    </xf>
    <xf numFmtId="4" fontId="1" fillId="0" borderId="63" xfId="0" applyNumberFormat="1" applyFont="1" applyBorder="1" applyAlignment="1">
      <alignment/>
    </xf>
    <xf numFmtId="4" fontId="1" fillId="32" borderId="67" xfId="0" applyNumberFormat="1" applyFont="1" applyFill="1" applyBorder="1" applyAlignment="1">
      <alignment/>
    </xf>
    <xf numFmtId="4" fontId="1" fillId="0" borderId="68" xfId="0" applyNumberFormat="1" applyFont="1" applyBorder="1" applyAlignment="1">
      <alignment/>
    </xf>
    <xf numFmtId="4" fontId="1" fillId="32" borderId="47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1" fillId="36" borderId="15" xfId="0" applyFont="1" applyFill="1" applyBorder="1" applyAlignment="1">
      <alignment/>
    </xf>
    <xf numFmtId="2" fontId="1" fillId="0" borderId="22" xfId="0" applyNumberFormat="1" applyFont="1" applyBorder="1" applyAlignment="1">
      <alignment/>
    </xf>
    <xf numFmtId="0" fontId="1" fillId="35" borderId="15" xfId="0" applyFont="1" applyFill="1" applyBorder="1" applyAlignment="1">
      <alignment/>
    </xf>
    <xf numFmtId="0" fontId="1" fillId="0" borderId="69" xfId="0" applyFont="1" applyFill="1" applyBorder="1" applyAlignment="1">
      <alignment/>
    </xf>
    <xf numFmtId="17" fontId="1" fillId="0" borderId="66" xfId="0" applyNumberFormat="1" applyFont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45" xfId="0" applyNumberFormat="1" applyFont="1" applyBorder="1" applyAlignment="1">
      <alignment/>
    </xf>
    <xf numFmtId="0" fontId="1" fillId="0" borderId="56" xfId="0" applyFont="1" applyBorder="1" applyAlignment="1">
      <alignment/>
    </xf>
    <xf numFmtId="14" fontId="1" fillId="32" borderId="12" xfId="0" applyNumberFormat="1" applyFont="1" applyFill="1" applyBorder="1" applyAlignment="1">
      <alignment horizontal="left"/>
    </xf>
    <xf numFmtId="0" fontId="1" fillId="32" borderId="26" xfId="0" applyFont="1" applyFill="1" applyBorder="1" applyAlignment="1">
      <alignment/>
    </xf>
    <xf numFmtId="0" fontId="1" fillId="0" borderId="57" xfId="0" applyFont="1" applyBorder="1" applyAlignment="1">
      <alignment/>
    </xf>
    <xf numFmtId="0" fontId="1" fillId="0" borderId="54" xfId="0" applyFont="1" applyBorder="1" applyAlignment="1">
      <alignment/>
    </xf>
    <xf numFmtId="0" fontId="1" fillId="0" borderId="44" xfId="0" applyFont="1" applyBorder="1" applyAlignment="1">
      <alignment/>
    </xf>
    <xf numFmtId="0" fontId="1" fillId="0" borderId="34" xfId="0" applyFont="1" applyBorder="1" applyAlignment="1">
      <alignment/>
    </xf>
    <xf numFmtId="14" fontId="1" fillId="32" borderId="14" xfId="0" applyNumberFormat="1" applyFont="1" applyFill="1" applyBorder="1" applyAlignment="1">
      <alignment horizontal="left"/>
    </xf>
    <xf numFmtId="0" fontId="1" fillId="0" borderId="29" xfId="0" applyFont="1" applyBorder="1" applyAlignment="1">
      <alignment/>
    </xf>
    <xf numFmtId="0" fontId="1" fillId="0" borderId="70" xfId="0" applyFont="1" applyBorder="1" applyAlignment="1">
      <alignment/>
    </xf>
    <xf numFmtId="0" fontId="1" fillId="33" borderId="33" xfId="0" applyFont="1" applyFill="1" applyBorder="1" applyAlignment="1">
      <alignment/>
    </xf>
    <xf numFmtId="49" fontId="1" fillId="32" borderId="14" xfId="0" applyNumberFormat="1" applyFont="1" applyFill="1" applyBorder="1" applyAlignment="1">
      <alignment horizontal="left"/>
    </xf>
    <xf numFmtId="2" fontId="1" fillId="0" borderId="57" xfId="0" applyNumberFormat="1" applyFont="1" applyBorder="1" applyAlignment="1">
      <alignment/>
    </xf>
    <xf numFmtId="16" fontId="1" fillId="0" borderId="10" xfId="0" applyNumberFormat="1" applyFont="1" applyBorder="1" applyAlignment="1">
      <alignment/>
    </xf>
    <xf numFmtId="0" fontId="1" fillId="37" borderId="24" xfId="0" applyFont="1" applyFill="1" applyBorder="1" applyAlignment="1">
      <alignment/>
    </xf>
    <xf numFmtId="0" fontId="1" fillId="37" borderId="15" xfId="0" applyFont="1" applyFill="1" applyBorder="1" applyAlignment="1">
      <alignment/>
    </xf>
    <xf numFmtId="2" fontId="1" fillId="37" borderId="22" xfId="0" applyNumberFormat="1" applyFont="1" applyFill="1" applyBorder="1" applyAlignment="1">
      <alignment/>
    </xf>
    <xf numFmtId="2" fontId="1" fillId="37" borderId="13" xfId="0" applyNumberFormat="1" applyFont="1" applyFill="1" applyBorder="1" applyAlignment="1">
      <alignment/>
    </xf>
    <xf numFmtId="0" fontId="1" fillId="37" borderId="13" xfId="0" applyFont="1" applyFill="1" applyBorder="1" applyAlignment="1">
      <alignment/>
    </xf>
    <xf numFmtId="0" fontId="1" fillId="37" borderId="22" xfId="0" applyFont="1" applyFill="1" applyBorder="1" applyAlignment="1">
      <alignment/>
    </xf>
    <xf numFmtId="4" fontId="1" fillId="37" borderId="22" xfId="0" applyNumberFormat="1" applyFont="1" applyFill="1" applyBorder="1" applyAlignment="1">
      <alignment/>
    </xf>
    <xf numFmtId="0" fontId="1" fillId="37" borderId="29" xfId="0" applyFont="1" applyFill="1" applyBorder="1" applyAlignment="1">
      <alignment/>
    </xf>
    <xf numFmtId="2" fontId="1" fillId="37" borderId="57" xfId="0" applyNumberFormat="1" applyFont="1" applyFill="1" applyBorder="1" applyAlignment="1">
      <alignment/>
    </xf>
    <xf numFmtId="0" fontId="1" fillId="37" borderId="54" xfId="0" applyFont="1" applyFill="1" applyBorder="1" applyAlignment="1">
      <alignment/>
    </xf>
    <xf numFmtId="49" fontId="1" fillId="0" borderId="27" xfId="0" applyNumberFormat="1" applyFont="1" applyBorder="1" applyAlignment="1">
      <alignment/>
    </xf>
    <xf numFmtId="49" fontId="1" fillId="0" borderId="45" xfId="0" applyNumberFormat="1" applyFont="1" applyBorder="1" applyAlignment="1">
      <alignment/>
    </xf>
    <xf numFmtId="49" fontId="1" fillId="0" borderId="65" xfId="0" applyNumberFormat="1" applyFont="1" applyBorder="1" applyAlignment="1">
      <alignment/>
    </xf>
    <xf numFmtId="49" fontId="1" fillId="0" borderId="28" xfId="0" applyNumberFormat="1" applyFont="1" applyBorder="1" applyAlignment="1">
      <alignment/>
    </xf>
    <xf numFmtId="0" fontId="2" fillId="0" borderId="49" xfId="0" applyFont="1" applyBorder="1" applyAlignment="1">
      <alignment horizontal="center"/>
    </xf>
    <xf numFmtId="0" fontId="1" fillId="0" borderId="5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70" xfId="0" applyFont="1" applyBorder="1" applyAlignment="1">
      <alignment horizontal="center"/>
    </xf>
    <xf numFmtId="0" fontId="1" fillId="0" borderId="71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" fillId="0" borderId="11" xfId="0" applyFont="1" applyBorder="1" applyAlignment="1">
      <alignment horizontal="right"/>
    </xf>
    <xf numFmtId="0" fontId="0" fillId="0" borderId="12" xfId="0" applyBorder="1" applyAlignment="1">
      <alignment/>
    </xf>
    <xf numFmtId="0" fontId="1" fillId="0" borderId="72" xfId="0" applyFont="1" applyBorder="1" applyAlignment="1">
      <alignment horizontal="center"/>
    </xf>
    <xf numFmtId="0" fontId="1" fillId="0" borderId="73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11" xfId="0" applyNumberFormat="1" applyFont="1" applyBorder="1" applyAlignment="1">
      <alignment horizontal="right"/>
    </xf>
    <xf numFmtId="0" fontId="0" fillId="0" borderId="12" xfId="0" applyNumberFormat="1" applyBorder="1" applyAlignment="1">
      <alignment/>
    </xf>
    <xf numFmtId="0" fontId="1" fillId="0" borderId="74" xfId="0" applyFont="1" applyBorder="1" applyAlignment="1">
      <alignment horizontal="center"/>
    </xf>
    <xf numFmtId="0" fontId="1" fillId="0" borderId="70" xfId="0" applyNumberFormat="1" applyFont="1" applyBorder="1" applyAlignment="1">
      <alignment horizontal="center"/>
    </xf>
    <xf numFmtId="0" fontId="1" fillId="0" borderId="71" xfId="0" applyNumberFormat="1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4" fontId="1" fillId="0" borderId="70" xfId="0" applyNumberFormat="1" applyFont="1" applyBorder="1" applyAlignment="1">
      <alignment horizontal="center"/>
    </xf>
    <xf numFmtId="4" fontId="1" fillId="0" borderId="75" xfId="0" applyNumberFormat="1" applyFont="1" applyBorder="1" applyAlignment="1">
      <alignment horizontal="center"/>
    </xf>
    <xf numFmtId="4" fontId="1" fillId="0" borderId="76" xfId="0" applyNumberFormat="1" applyFont="1" applyBorder="1" applyAlignment="1">
      <alignment horizontal="center"/>
    </xf>
    <xf numFmtId="4" fontId="1" fillId="0" borderId="31" xfId="0" applyNumberFormat="1" applyFont="1" applyBorder="1" applyAlignment="1">
      <alignment horizontal="center"/>
    </xf>
    <xf numFmtId="4" fontId="1" fillId="0" borderId="59" xfId="0" applyNumberFormat="1" applyFont="1" applyBorder="1" applyAlignment="1">
      <alignment horizontal="center"/>
    </xf>
    <xf numFmtId="0" fontId="1" fillId="0" borderId="77" xfId="0" applyFont="1" applyBorder="1" applyAlignment="1">
      <alignment horizontal="left"/>
    </xf>
    <xf numFmtId="0" fontId="55" fillId="0" borderId="50" xfId="0" applyFont="1" applyBorder="1" applyAlignment="1">
      <alignment horizontal="center"/>
    </xf>
    <xf numFmtId="0" fontId="55" fillId="0" borderId="46" xfId="0" applyFont="1" applyBorder="1" applyAlignment="1">
      <alignment horizontal="center"/>
    </xf>
    <xf numFmtId="0" fontId="55" fillId="0" borderId="49" xfId="0" applyFont="1" applyBorder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5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4.125" style="0" customWidth="1"/>
    <col min="2" max="3" width="7.375" style="0" customWidth="1"/>
    <col min="4" max="4" width="8.75390625" style="0" customWidth="1"/>
    <col min="5" max="5" width="11.75390625" style="0" customWidth="1"/>
    <col min="6" max="15" width="4.75390625" style="0" customWidth="1"/>
    <col min="16" max="16" width="7.25390625" style="0" customWidth="1"/>
    <col min="17" max="18" width="8.125" style="0" customWidth="1"/>
  </cols>
  <sheetData>
    <row r="1" spans="1:20" ht="16.5">
      <c r="A1" s="102" t="s">
        <v>81</v>
      </c>
      <c r="B1" s="106"/>
      <c r="C1" s="2"/>
      <c r="D1" s="2"/>
      <c r="E1" s="2"/>
      <c r="F1" s="105" t="s">
        <v>21</v>
      </c>
      <c r="G1" s="2"/>
      <c r="H1" s="14"/>
      <c r="I1" s="2"/>
      <c r="J1" s="100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3.5" thickBot="1">
      <c r="A2" s="15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3.5">
      <c r="A3" s="4" t="s">
        <v>0</v>
      </c>
      <c r="B3" s="94" t="s">
        <v>15</v>
      </c>
      <c r="C3" s="96" t="s">
        <v>17</v>
      </c>
      <c r="D3" s="150" t="s">
        <v>182</v>
      </c>
      <c r="E3" s="22" t="s">
        <v>20</v>
      </c>
      <c r="F3" s="240" t="s">
        <v>21</v>
      </c>
      <c r="G3" s="241"/>
      <c r="H3" s="241"/>
      <c r="I3" s="241"/>
      <c r="J3" s="241"/>
      <c r="K3" s="241"/>
      <c r="L3" s="241"/>
      <c r="M3" s="241"/>
      <c r="N3" s="241"/>
      <c r="O3" s="241"/>
      <c r="P3" s="15" t="s">
        <v>23</v>
      </c>
      <c r="Q3" s="30" t="s">
        <v>26</v>
      </c>
      <c r="R3" s="35" t="s">
        <v>28</v>
      </c>
      <c r="S3" s="1"/>
      <c r="T3" s="1"/>
    </row>
    <row r="4" spans="1:20" ht="14.25" thickBot="1">
      <c r="A4" s="5" t="s">
        <v>1</v>
      </c>
      <c r="B4" s="95" t="s">
        <v>16</v>
      </c>
      <c r="C4" s="97" t="s">
        <v>18</v>
      </c>
      <c r="D4" s="23" t="s">
        <v>19</v>
      </c>
      <c r="E4" s="24" t="s">
        <v>75</v>
      </c>
      <c r="F4" s="17" t="s">
        <v>2</v>
      </c>
      <c r="G4" s="6" t="s">
        <v>3</v>
      </c>
      <c r="H4" s="6" t="s">
        <v>4</v>
      </c>
      <c r="I4" s="6" t="s">
        <v>5</v>
      </c>
      <c r="J4" s="6" t="s">
        <v>6</v>
      </c>
      <c r="K4" s="6" t="s">
        <v>7</v>
      </c>
      <c r="L4" s="6" t="s">
        <v>8</v>
      </c>
      <c r="M4" s="6" t="s">
        <v>9</v>
      </c>
      <c r="N4" s="6" t="s">
        <v>10</v>
      </c>
      <c r="O4" s="6" t="s">
        <v>11</v>
      </c>
      <c r="P4" s="16" t="s">
        <v>24</v>
      </c>
      <c r="Q4" s="92" t="s">
        <v>27</v>
      </c>
      <c r="R4" s="93" t="s">
        <v>29</v>
      </c>
      <c r="S4" s="1"/>
      <c r="T4" s="1"/>
    </row>
    <row r="5" spans="1:20" ht="12.75">
      <c r="A5" s="236" t="s">
        <v>2</v>
      </c>
      <c r="B5" s="242">
        <v>200000</v>
      </c>
      <c r="C5" s="11"/>
      <c r="D5" s="151" t="s">
        <v>242</v>
      </c>
      <c r="E5" s="25" t="s">
        <v>83</v>
      </c>
      <c r="F5" s="173" t="s">
        <v>289</v>
      </c>
      <c r="G5" s="3" t="s">
        <v>380</v>
      </c>
      <c r="H5" s="3" t="s">
        <v>379</v>
      </c>
      <c r="I5" s="3" t="s">
        <v>273</v>
      </c>
      <c r="J5" s="3" t="s">
        <v>378</v>
      </c>
      <c r="K5" s="3" t="s">
        <v>260</v>
      </c>
      <c r="L5" s="3" t="s">
        <v>334</v>
      </c>
      <c r="M5" s="3" t="s">
        <v>328</v>
      </c>
      <c r="N5" s="3" t="s">
        <v>369</v>
      </c>
      <c r="O5" s="3" t="s">
        <v>393</v>
      </c>
      <c r="P5" s="238">
        <f>SUM(F6:O6)</f>
        <v>10000</v>
      </c>
      <c r="Q5" s="31"/>
      <c r="R5" s="36"/>
      <c r="S5" s="2"/>
      <c r="T5" s="2"/>
    </row>
    <row r="6" spans="1:20" ht="13.5" thickBot="1">
      <c r="A6" s="237"/>
      <c r="B6" s="243"/>
      <c r="C6" s="12">
        <v>10000</v>
      </c>
      <c r="D6" s="26" t="s">
        <v>82</v>
      </c>
      <c r="E6" s="27" t="s">
        <v>84</v>
      </c>
      <c r="F6" s="19">
        <v>1000</v>
      </c>
      <c r="G6" s="7">
        <v>1000</v>
      </c>
      <c r="H6" s="7">
        <v>1000</v>
      </c>
      <c r="I6" s="7">
        <v>1000</v>
      </c>
      <c r="J6" s="7">
        <v>1000</v>
      </c>
      <c r="K6" s="7">
        <v>1000</v>
      </c>
      <c r="L6" s="7">
        <v>1000</v>
      </c>
      <c r="M6" s="7">
        <v>1000</v>
      </c>
      <c r="N6" s="7">
        <v>1000</v>
      </c>
      <c r="O6" s="7">
        <v>1000</v>
      </c>
      <c r="P6" s="239"/>
      <c r="Q6" s="32">
        <f>B5-C6+P5</f>
        <v>200000</v>
      </c>
      <c r="R6" s="37">
        <f>C6-P5</f>
        <v>0</v>
      </c>
      <c r="S6" s="2"/>
      <c r="T6" s="2"/>
    </row>
    <row r="7" spans="1:20" ht="12.75">
      <c r="A7" s="236" t="s">
        <v>3</v>
      </c>
      <c r="B7" s="8"/>
      <c r="C7" s="13"/>
      <c r="D7" s="152" t="s">
        <v>243</v>
      </c>
      <c r="E7" s="28" t="s">
        <v>85</v>
      </c>
      <c r="F7" s="20" t="s">
        <v>357</v>
      </c>
      <c r="G7" s="9" t="s">
        <v>353</v>
      </c>
      <c r="H7" s="9" t="s">
        <v>349</v>
      </c>
      <c r="I7" s="9" t="s">
        <v>346</v>
      </c>
      <c r="J7" s="9" t="s">
        <v>265</v>
      </c>
      <c r="K7" s="9" t="s">
        <v>342</v>
      </c>
      <c r="L7" s="9" t="s">
        <v>337</v>
      </c>
      <c r="M7" s="9" t="s">
        <v>329</v>
      </c>
      <c r="N7" s="9" t="s">
        <v>320</v>
      </c>
      <c r="O7" s="9" t="s">
        <v>314</v>
      </c>
      <c r="P7" s="244">
        <f>SUM(F8:O8)</f>
        <v>10000</v>
      </c>
      <c r="Q7" s="33"/>
      <c r="R7" s="36"/>
      <c r="S7" s="2"/>
      <c r="T7" s="2"/>
    </row>
    <row r="8" spans="1:20" ht="13.5" thickBot="1">
      <c r="A8" s="237"/>
      <c r="B8" s="10">
        <f>Q6</f>
        <v>200000</v>
      </c>
      <c r="C8" s="12">
        <v>10000</v>
      </c>
      <c r="D8" s="140">
        <v>38540</v>
      </c>
      <c r="E8" s="29" t="s">
        <v>86</v>
      </c>
      <c r="F8" s="19">
        <v>1000</v>
      </c>
      <c r="G8" s="7">
        <v>1000</v>
      </c>
      <c r="H8" s="7">
        <v>1000</v>
      </c>
      <c r="I8" s="7">
        <v>1000</v>
      </c>
      <c r="J8" s="7">
        <v>1000</v>
      </c>
      <c r="K8" s="7">
        <v>1000</v>
      </c>
      <c r="L8" s="7">
        <v>1000</v>
      </c>
      <c r="M8" s="7">
        <v>1000</v>
      </c>
      <c r="N8" s="7">
        <v>1000</v>
      </c>
      <c r="O8" s="7">
        <v>1000</v>
      </c>
      <c r="P8" s="245"/>
      <c r="Q8" s="33">
        <f>B8-C8+P7</f>
        <v>200000</v>
      </c>
      <c r="R8" s="37">
        <f>C8-P7</f>
        <v>0</v>
      </c>
      <c r="S8" s="2"/>
      <c r="T8" s="2"/>
    </row>
    <row r="9" spans="1:20" ht="12.75">
      <c r="A9" s="236" t="s">
        <v>4</v>
      </c>
      <c r="B9" s="8"/>
      <c r="C9" s="13"/>
      <c r="D9" s="152" t="s">
        <v>244</v>
      </c>
      <c r="E9" s="28" t="s">
        <v>87</v>
      </c>
      <c r="F9" s="20" t="s">
        <v>357</v>
      </c>
      <c r="G9" s="9" t="s">
        <v>353</v>
      </c>
      <c r="H9" s="171" t="s">
        <v>400</v>
      </c>
      <c r="I9" s="9" t="s">
        <v>346</v>
      </c>
      <c r="J9" s="9" t="s">
        <v>265</v>
      </c>
      <c r="K9" s="9" t="s">
        <v>342</v>
      </c>
      <c r="L9" s="9" t="s">
        <v>337</v>
      </c>
      <c r="M9" s="9" t="s">
        <v>329</v>
      </c>
      <c r="N9" s="9" t="s">
        <v>320</v>
      </c>
      <c r="O9" s="9" t="s">
        <v>314</v>
      </c>
      <c r="P9" s="238">
        <f>SUM(F10:O10)</f>
        <v>10000</v>
      </c>
      <c r="Q9" s="31"/>
      <c r="R9" s="36"/>
      <c r="S9" s="2"/>
      <c r="T9" s="2"/>
    </row>
    <row r="10" spans="1:20" ht="13.5" thickBot="1">
      <c r="A10" s="237"/>
      <c r="B10" s="10">
        <f>Q8</f>
        <v>200000</v>
      </c>
      <c r="C10" s="12">
        <v>10000</v>
      </c>
      <c r="D10" s="140">
        <v>38540</v>
      </c>
      <c r="E10" s="29" t="s">
        <v>88</v>
      </c>
      <c r="F10" s="19">
        <v>1000</v>
      </c>
      <c r="G10" s="7">
        <v>1000</v>
      </c>
      <c r="H10" s="172">
        <v>1000</v>
      </c>
      <c r="I10" s="7">
        <v>1000</v>
      </c>
      <c r="J10" s="7">
        <v>1000</v>
      </c>
      <c r="K10" s="7">
        <v>1000</v>
      </c>
      <c r="L10" s="7">
        <v>1000</v>
      </c>
      <c r="M10" s="7">
        <v>1000</v>
      </c>
      <c r="N10" s="7">
        <v>1000</v>
      </c>
      <c r="O10" s="7">
        <v>1000</v>
      </c>
      <c r="P10" s="239"/>
      <c r="Q10" s="32">
        <f>B10-C10+P9</f>
        <v>200000</v>
      </c>
      <c r="R10" s="37">
        <f>C10-P9</f>
        <v>0</v>
      </c>
      <c r="S10" s="2"/>
      <c r="T10" s="2"/>
    </row>
    <row r="11" spans="1:20" ht="12.75">
      <c r="A11" s="236" t="s">
        <v>5</v>
      </c>
      <c r="B11" s="8"/>
      <c r="C11" s="13"/>
      <c r="D11" s="152" t="s">
        <v>245</v>
      </c>
      <c r="E11" s="28" t="s">
        <v>89</v>
      </c>
      <c r="F11" s="20" t="s">
        <v>357</v>
      </c>
      <c r="G11" s="9" t="s">
        <v>380</v>
      </c>
      <c r="H11" s="9" t="s">
        <v>278</v>
      </c>
      <c r="I11" s="9" t="s">
        <v>346</v>
      </c>
      <c r="J11" s="9" t="s">
        <v>378</v>
      </c>
      <c r="K11" s="9" t="s">
        <v>258</v>
      </c>
      <c r="L11" s="9" t="s">
        <v>374</v>
      </c>
      <c r="M11" s="9" t="s">
        <v>371</v>
      </c>
      <c r="N11" s="9" t="s">
        <v>396</v>
      </c>
      <c r="O11" s="9" t="s">
        <v>314</v>
      </c>
      <c r="P11" s="244">
        <f>SUM(F12:O12)</f>
        <v>10000</v>
      </c>
      <c r="Q11" s="34"/>
      <c r="R11" s="36"/>
      <c r="S11" s="2"/>
      <c r="T11" s="2"/>
    </row>
    <row r="12" spans="1:20" ht="13.5" thickBot="1">
      <c r="A12" s="237"/>
      <c r="B12" s="10">
        <f>Q10</f>
        <v>200000</v>
      </c>
      <c r="C12" s="12">
        <v>10000</v>
      </c>
      <c r="D12" s="140">
        <v>38540</v>
      </c>
      <c r="E12" s="29" t="s">
        <v>90</v>
      </c>
      <c r="F12" s="141">
        <v>1000</v>
      </c>
      <c r="G12" s="7">
        <v>1000</v>
      </c>
      <c r="H12" s="7">
        <v>1000</v>
      </c>
      <c r="I12" s="7">
        <v>1000</v>
      </c>
      <c r="J12" s="7">
        <v>1000</v>
      </c>
      <c r="K12" s="7">
        <v>1000</v>
      </c>
      <c r="L12" s="7">
        <v>1000</v>
      </c>
      <c r="M12" s="7">
        <v>1000</v>
      </c>
      <c r="N12" s="7">
        <v>1000</v>
      </c>
      <c r="O12" s="7">
        <v>1000</v>
      </c>
      <c r="P12" s="245"/>
      <c r="Q12" s="32">
        <f>B12-C12+P11</f>
        <v>200000</v>
      </c>
      <c r="R12" s="37">
        <f>C12-P11</f>
        <v>0</v>
      </c>
      <c r="S12" s="2"/>
      <c r="T12" s="2"/>
    </row>
    <row r="13" spans="1:20" ht="12.75">
      <c r="A13" s="236" t="s">
        <v>6</v>
      </c>
      <c r="B13" s="8"/>
      <c r="C13" s="13"/>
      <c r="D13" s="152" t="s">
        <v>246</v>
      </c>
      <c r="E13" s="28" t="s">
        <v>91</v>
      </c>
      <c r="F13" s="20" t="s">
        <v>353</v>
      </c>
      <c r="G13" s="9" t="s">
        <v>349</v>
      </c>
      <c r="H13" s="9" t="s">
        <v>346</v>
      </c>
      <c r="I13" s="9" t="s">
        <v>265</v>
      </c>
      <c r="J13" s="9" t="s">
        <v>342</v>
      </c>
      <c r="K13" s="9" t="s">
        <v>337</v>
      </c>
      <c r="L13" s="9" t="s">
        <v>329</v>
      </c>
      <c r="M13" s="9" t="s">
        <v>320</v>
      </c>
      <c r="N13" s="9" t="s">
        <v>314</v>
      </c>
      <c r="O13" s="9" t="s">
        <v>307</v>
      </c>
      <c r="P13" s="238">
        <f>SUM(F14:O14)</f>
        <v>10000</v>
      </c>
      <c r="Q13" s="34"/>
      <c r="R13" s="36"/>
      <c r="S13" s="2"/>
      <c r="T13" s="2"/>
    </row>
    <row r="14" spans="1:20" ht="13.5" thickBot="1">
      <c r="A14" s="237"/>
      <c r="B14" s="10">
        <f>Q12</f>
        <v>200000</v>
      </c>
      <c r="C14" s="12">
        <v>10000</v>
      </c>
      <c r="D14" s="140">
        <v>38569</v>
      </c>
      <c r="E14" s="29" t="s">
        <v>92</v>
      </c>
      <c r="F14" s="19">
        <v>1000</v>
      </c>
      <c r="G14" s="19">
        <v>1000</v>
      </c>
      <c r="H14" s="19">
        <v>1000</v>
      </c>
      <c r="I14" s="19">
        <v>1000</v>
      </c>
      <c r="J14" s="19">
        <v>1000</v>
      </c>
      <c r="K14" s="19">
        <v>1000</v>
      </c>
      <c r="L14" s="19">
        <v>1000</v>
      </c>
      <c r="M14" s="19">
        <v>1000</v>
      </c>
      <c r="N14" s="19">
        <v>1000</v>
      </c>
      <c r="O14" s="19">
        <v>1000</v>
      </c>
      <c r="P14" s="239"/>
      <c r="Q14" s="32">
        <f>Q12+B13-C14+P13</f>
        <v>200000</v>
      </c>
      <c r="R14" s="37">
        <f>C14-P13</f>
        <v>0</v>
      </c>
      <c r="S14" s="2"/>
      <c r="T14" s="2"/>
    </row>
    <row r="15" spans="1:20" ht="12.75">
      <c r="A15" s="236" t="s">
        <v>7</v>
      </c>
      <c r="B15" s="8"/>
      <c r="C15" s="13"/>
      <c r="D15" s="152" t="s">
        <v>247</v>
      </c>
      <c r="E15" s="28" t="s">
        <v>93</v>
      </c>
      <c r="F15" s="20" t="s">
        <v>282</v>
      </c>
      <c r="G15" s="9" t="s">
        <v>277</v>
      </c>
      <c r="H15" s="9" t="s">
        <v>346</v>
      </c>
      <c r="I15" s="9" t="s">
        <v>257</v>
      </c>
      <c r="J15" s="9" t="s">
        <v>339</v>
      </c>
      <c r="K15" s="9" t="s">
        <v>374</v>
      </c>
      <c r="L15" s="9" t="s">
        <v>371</v>
      </c>
      <c r="M15" s="9" t="s">
        <v>324</v>
      </c>
      <c r="N15" s="9" t="s">
        <v>394</v>
      </c>
      <c r="O15" s="9" t="s">
        <v>365</v>
      </c>
      <c r="P15" s="244">
        <f>SUM(F16:O16)</f>
        <v>10000</v>
      </c>
      <c r="Q15" s="34"/>
      <c r="R15" s="36"/>
      <c r="S15" s="2"/>
      <c r="T15" s="2"/>
    </row>
    <row r="16" spans="1:20" ht="13.5" thickBot="1">
      <c r="A16" s="237"/>
      <c r="B16" s="10">
        <f>Q14</f>
        <v>200000</v>
      </c>
      <c r="C16" s="12">
        <v>10000</v>
      </c>
      <c r="D16" s="140">
        <v>38569</v>
      </c>
      <c r="E16" s="29" t="s">
        <v>94</v>
      </c>
      <c r="F16" s="19">
        <v>1000</v>
      </c>
      <c r="G16" s="19">
        <v>1000</v>
      </c>
      <c r="H16" s="19">
        <v>1000</v>
      </c>
      <c r="I16" s="19">
        <v>1000</v>
      </c>
      <c r="J16" s="19">
        <v>1000</v>
      </c>
      <c r="K16" s="19">
        <v>1000</v>
      </c>
      <c r="L16" s="19">
        <v>1000</v>
      </c>
      <c r="M16" s="19">
        <v>1000</v>
      </c>
      <c r="N16" s="19">
        <v>1000</v>
      </c>
      <c r="O16" s="19">
        <v>1000</v>
      </c>
      <c r="P16" s="245"/>
      <c r="Q16" s="32">
        <f>B16-C16+P15</f>
        <v>200000</v>
      </c>
      <c r="R16" s="37">
        <f>C16-P15</f>
        <v>0</v>
      </c>
      <c r="S16" s="2"/>
      <c r="T16" s="2"/>
    </row>
    <row r="17" spans="1:20" ht="12.75">
      <c r="A17" s="236" t="s">
        <v>8</v>
      </c>
      <c r="B17" s="8"/>
      <c r="C17" s="13"/>
      <c r="D17" s="152" t="s">
        <v>248</v>
      </c>
      <c r="E17" s="28" t="s">
        <v>95</v>
      </c>
      <c r="F17" s="20" t="s">
        <v>380</v>
      </c>
      <c r="G17" s="9" t="s">
        <v>278</v>
      </c>
      <c r="H17" s="9" t="s">
        <v>346</v>
      </c>
      <c r="I17" s="9" t="s">
        <v>378</v>
      </c>
      <c r="J17" s="9" t="s">
        <v>258</v>
      </c>
      <c r="K17" s="9" t="s">
        <v>374</v>
      </c>
      <c r="L17" s="9" t="s">
        <v>371</v>
      </c>
      <c r="M17" s="9" t="s">
        <v>396</v>
      </c>
      <c r="N17" s="9" t="s">
        <v>314</v>
      </c>
      <c r="O17" s="9" t="s">
        <v>364</v>
      </c>
      <c r="P17" s="238">
        <f>SUM(F18:O18)</f>
        <v>10000</v>
      </c>
      <c r="Q17" s="34"/>
      <c r="R17" s="36"/>
      <c r="S17" s="2"/>
      <c r="T17" s="2"/>
    </row>
    <row r="18" spans="1:20" ht="13.5" thickBot="1">
      <c r="A18" s="237"/>
      <c r="B18" s="10">
        <f>Q16</f>
        <v>200000</v>
      </c>
      <c r="C18" s="12">
        <v>10000</v>
      </c>
      <c r="D18" s="140">
        <v>38569</v>
      </c>
      <c r="E18" s="29" t="s">
        <v>96</v>
      </c>
      <c r="F18" s="19">
        <v>1000</v>
      </c>
      <c r="G18" s="19">
        <v>1000</v>
      </c>
      <c r="H18" s="19">
        <v>1000</v>
      </c>
      <c r="I18" s="19">
        <v>1000</v>
      </c>
      <c r="J18" s="19">
        <v>1000</v>
      </c>
      <c r="K18" s="19">
        <v>1000</v>
      </c>
      <c r="L18" s="19">
        <v>1000</v>
      </c>
      <c r="M18" s="19">
        <v>1000</v>
      </c>
      <c r="N18" s="19">
        <v>1000</v>
      </c>
      <c r="O18" s="19">
        <v>1000</v>
      </c>
      <c r="P18" s="239"/>
      <c r="Q18" s="32">
        <f>B18-C18+P17</f>
        <v>200000</v>
      </c>
      <c r="R18" s="37">
        <f>C18-P17</f>
        <v>0</v>
      </c>
      <c r="S18" s="2"/>
      <c r="T18" s="2"/>
    </row>
    <row r="19" spans="1:20" ht="12.75">
      <c r="A19" s="236" t="s">
        <v>9</v>
      </c>
      <c r="B19" s="8"/>
      <c r="C19" s="13"/>
      <c r="D19" s="152" t="s">
        <v>249</v>
      </c>
      <c r="E19" s="28" t="s">
        <v>97</v>
      </c>
      <c r="F19" s="20" t="s">
        <v>380</v>
      </c>
      <c r="G19" s="9" t="s">
        <v>278</v>
      </c>
      <c r="H19" s="9" t="s">
        <v>345</v>
      </c>
      <c r="I19" s="9" t="s">
        <v>378</v>
      </c>
      <c r="J19" s="9" t="s">
        <v>258</v>
      </c>
      <c r="K19" s="9" t="s">
        <v>374</v>
      </c>
      <c r="L19" s="9" t="s">
        <v>371</v>
      </c>
      <c r="M19" s="9" t="s">
        <v>396</v>
      </c>
      <c r="N19" s="9" t="s">
        <v>314</v>
      </c>
      <c r="O19" s="9" t="s">
        <v>364</v>
      </c>
      <c r="P19" s="244">
        <f>SUM(F20:O20)</f>
        <v>10000</v>
      </c>
      <c r="Q19" s="34"/>
      <c r="R19" s="36"/>
      <c r="S19" s="2"/>
      <c r="T19" s="2"/>
    </row>
    <row r="20" spans="1:20" ht="13.5" thickBot="1">
      <c r="A20" s="237"/>
      <c r="B20" s="10">
        <f>Q18</f>
        <v>200000</v>
      </c>
      <c r="C20" s="12">
        <v>10000</v>
      </c>
      <c r="D20" s="140">
        <v>38569</v>
      </c>
      <c r="E20" s="29" t="s">
        <v>84</v>
      </c>
      <c r="F20" s="19">
        <v>1000</v>
      </c>
      <c r="G20" s="19">
        <v>1000</v>
      </c>
      <c r="H20" s="19">
        <v>1000</v>
      </c>
      <c r="I20" s="19">
        <v>1000</v>
      </c>
      <c r="J20" s="19">
        <v>1000</v>
      </c>
      <c r="K20" s="19">
        <v>1000</v>
      </c>
      <c r="L20" s="19">
        <v>1000</v>
      </c>
      <c r="M20" s="19">
        <v>1000</v>
      </c>
      <c r="N20" s="19">
        <v>1000</v>
      </c>
      <c r="O20" s="19">
        <v>1000</v>
      </c>
      <c r="P20" s="245"/>
      <c r="Q20" s="32">
        <f>B20-C20+P19</f>
        <v>200000</v>
      </c>
      <c r="R20" s="37">
        <f>C20-P19</f>
        <v>0</v>
      </c>
      <c r="S20" s="2"/>
      <c r="T20" s="2"/>
    </row>
    <row r="21" spans="1:20" ht="12.75">
      <c r="A21" s="236" t="s">
        <v>10</v>
      </c>
      <c r="B21" s="8"/>
      <c r="C21" s="13"/>
      <c r="D21" s="152" t="s">
        <v>250</v>
      </c>
      <c r="E21" s="28" t="s">
        <v>98</v>
      </c>
      <c r="F21" s="20" t="s">
        <v>379</v>
      </c>
      <c r="G21" s="9" t="s">
        <v>345</v>
      </c>
      <c r="H21" s="9" t="s">
        <v>343</v>
      </c>
      <c r="I21" s="9" t="s">
        <v>260</v>
      </c>
      <c r="J21" s="9" t="s">
        <v>334</v>
      </c>
      <c r="K21" s="9" t="s">
        <v>328</v>
      </c>
      <c r="L21" s="9" t="s">
        <v>369</v>
      </c>
      <c r="M21" s="9" t="s">
        <v>393</v>
      </c>
      <c r="N21" s="9" t="s">
        <v>364</v>
      </c>
      <c r="O21" s="9" t="s">
        <v>360</v>
      </c>
      <c r="P21" s="238">
        <f>SUM(F22:O22)</f>
        <v>10000</v>
      </c>
      <c r="Q21" s="34"/>
      <c r="R21" s="36"/>
      <c r="S21" s="2"/>
      <c r="T21" s="2"/>
    </row>
    <row r="22" spans="1:20" ht="13.5" thickBot="1">
      <c r="A22" s="237"/>
      <c r="B22" s="10">
        <f>Q20</f>
        <v>200000</v>
      </c>
      <c r="C22" s="12">
        <v>10000</v>
      </c>
      <c r="D22" s="140">
        <v>38604</v>
      </c>
      <c r="E22" s="29" t="s">
        <v>99</v>
      </c>
      <c r="F22" s="19">
        <v>1000</v>
      </c>
      <c r="G22" s="19">
        <v>1000</v>
      </c>
      <c r="H22" s="19">
        <v>1000</v>
      </c>
      <c r="I22" s="19">
        <v>1000</v>
      </c>
      <c r="J22" s="19">
        <v>1000</v>
      </c>
      <c r="K22" s="19">
        <v>1000</v>
      </c>
      <c r="L22" s="19">
        <v>1000</v>
      </c>
      <c r="M22" s="19">
        <v>1000</v>
      </c>
      <c r="N22" s="19">
        <v>1000</v>
      </c>
      <c r="O22" s="19">
        <v>1000</v>
      </c>
      <c r="P22" s="239"/>
      <c r="Q22" s="32">
        <f>B22-C22+P21</f>
        <v>200000</v>
      </c>
      <c r="R22" s="37">
        <f>C22-P21</f>
        <v>0</v>
      </c>
      <c r="S22" s="2"/>
      <c r="T22" s="2"/>
    </row>
    <row r="23" spans="1:20" ht="12.75">
      <c r="A23" s="248" t="s">
        <v>11</v>
      </c>
      <c r="B23" s="8"/>
      <c r="C23" s="13"/>
      <c r="D23" s="152" t="s">
        <v>251</v>
      </c>
      <c r="E23" s="28" t="s">
        <v>100</v>
      </c>
      <c r="F23" s="20" t="s">
        <v>273</v>
      </c>
      <c r="G23" s="9" t="s">
        <v>343</v>
      </c>
      <c r="H23" s="9" t="s">
        <v>260</v>
      </c>
      <c r="I23" s="9" t="s">
        <v>334</v>
      </c>
      <c r="J23" s="9" t="s">
        <v>328</v>
      </c>
      <c r="K23" s="9" t="s">
        <v>369</v>
      </c>
      <c r="L23" s="9" t="s">
        <v>393</v>
      </c>
      <c r="M23" s="9" t="s">
        <v>306</v>
      </c>
      <c r="N23" s="9" t="s">
        <v>360</v>
      </c>
      <c r="O23" s="9" t="s">
        <v>289</v>
      </c>
      <c r="P23" s="244">
        <f>SUM(F24:O24)</f>
        <v>10000</v>
      </c>
      <c r="Q23" s="34"/>
      <c r="R23" s="36"/>
      <c r="S23" s="2"/>
      <c r="T23" s="2"/>
    </row>
    <row r="24" spans="1:20" ht="13.5" thickBot="1">
      <c r="A24" s="249"/>
      <c r="B24" s="10">
        <f>Q22</f>
        <v>200000</v>
      </c>
      <c r="C24" s="12">
        <v>10000</v>
      </c>
      <c r="D24" s="140">
        <v>38631</v>
      </c>
      <c r="E24" s="29" t="s">
        <v>88</v>
      </c>
      <c r="F24" s="19">
        <v>1000</v>
      </c>
      <c r="G24" s="19">
        <v>1000</v>
      </c>
      <c r="H24" s="19">
        <v>1000</v>
      </c>
      <c r="I24" s="19">
        <v>1000</v>
      </c>
      <c r="J24" s="19">
        <v>1000</v>
      </c>
      <c r="K24" s="19">
        <v>1000</v>
      </c>
      <c r="L24" s="19">
        <v>1000</v>
      </c>
      <c r="M24" s="19">
        <v>1000</v>
      </c>
      <c r="N24" s="19">
        <v>1000</v>
      </c>
      <c r="O24" s="19">
        <v>1000</v>
      </c>
      <c r="P24" s="245"/>
      <c r="Q24" s="32">
        <f>B24-C24+P23</f>
        <v>200000</v>
      </c>
      <c r="R24" s="37">
        <f>C24-P23</f>
        <v>0</v>
      </c>
      <c r="S24" s="2"/>
      <c r="T24" s="2"/>
    </row>
    <row r="25" spans="1:20" ht="12.75">
      <c r="A25" s="246" t="s">
        <v>12</v>
      </c>
      <c r="B25" s="8"/>
      <c r="C25" s="13"/>
      <c r="D25" s="152" t="s">
        <v>252</v>
      </c>
      <c r="E25" s="28" t="s">
        <v>101</v>
      </c>
      <c r="F25" s="20" t="s">
        <v>345</v>
      </c>
      <c r="G25" s="9" t="s">
        <v>378</v>
      </c>
      <c r="H25" s="9" t="s">
        <v>258</v>
      </c>
      <c r="I25" s="9" t="s">
        <v>334</v>
      </c>
      <c r="J25" s="9" t="s">
        <v>328</v>
      </c>
      <c r="K25" s="9" t="s">
        <v>396</v>
      </c>
      <c r="L25" s="9" t="s">
        <v>314</v>
      </c>
      <c r="M25" s="9" t="s">
        <v>364</v>
      </c>
      <c r="N25" s="9" t="s">
        <v>299</v>
      </c>
      <c r="O25" s="9" t="s">
        <v>295</v>
      </c>
      <c r="P25" s="246">
        <f>SUM(F26:O26)</f>
        <v>10000</v>
      </c>
      <c r="Q25" s="34"/>
      <c r="R25" s="36"/>
      <c r="S25" s="2"/>
      <c r="T25" s="2"/>
    </row>
    <row r="26" spans="1:20" ht="13.5" thickBot="1">
      <c r="A26" s="247"/>
      <c r="B26" s="10">
        <f>Q24</f>
        <v>200000</v>
      </c>
      <c r="C26" s="12">
        <v>10000</v>
      </c>
      <c r="D26" s="140">
        <v>38631</v>
      </c>
      <c r="E26" s="29" t="s">
        <v>102</v>
      </c>
      <c r="F26" s="19">
        <v>1000</v>
      </c>
      <c r="G26" s="19">
        <v>1000</v>
      </c>
      <c r="H26" s="19">
        <v>1000</v>
      </c>
      <c r="I26" s="19">
        <v>1000</v>
      </c>
      <c r="J26" s="19">
        <v>1000</v>
      </c>
      <c r="K26" s="19">
        <v>1000</v>
      </c>
      <c r="L26" s="19">
        <v>1000</v>
      </c>
      <c r="M26" s="19">
        <v>1000</v>
      </c>
      <c r="N26" s="19">
        <v>1000</v>
      </c>
      <c r="O26" s="19">
        <v>1000</v>
      </c>
      <c r="P26" s="247"/>
      <c r="Q26" s="32">
        <f>B26-C26+P25</f>
        <v>200000</v>
      </c>
      <c r="R26" s="37">
        <f>C26-P25</f>
        <v>0</v>
      </c>
      <c r="S26" s="2"/>
      <c r="T26" s="2"/>
    </row>
    <row r="27" spans="1:20" ht="13.5" thickBot="1">
      <c r="A27" s="248" t="s">
        <v>13</v>
      </c>
      <c r="B27" s="8"/>
      <c r="C27" s="13"/>
      <c r="D27" s="152" t="s">
        <v>253</v>
      </c>
      <c r="E27" s="28" t="s">
        <v>103</v>
      </c>
      <c r="F27" s="9" t="s">
        <v>399</v>
      </c>
      <c r="G27" s="9" t="s">
        <v>342</v>
      </c>
      <c r="H27" s="9" t="s">
        <v>337</v>
      </c>
      <c r="I27" s="9" t="s">
        <v>329</v>
      </c>
      <c r="J27" s="9" t="s">
        <v>320</v>
      </c>
      <c r="K27" s="9" t="s">
        <v>314</v>
      </c>
      <c r="L27" s="9" t="s">
        <v>307</v>
      </c>
      <c r="M27" s="9" t="s">
        <v>303</v>
      </c>
      <c r="N27" s="9" t="s">
        <v>357</v>
      </c>
      <c r="O27" s="178"/>
      <c r="P27" s="250">
        <f>SUM(F28:O28)</f>
        <v>10000</v>
      </c>
      <c r="Q27" s="34"/>
      <c r="R27" s="36"/>
      <c r="S27" s="2"/>
      <c r="T27" s="2"/>
    </row>
    <row r="28" spans="1:20" ht="13.5" thickBot="1">
      <c r="A28" s="249"/>
      <c r="B28" s="10">
        <f>Q26</f>
        <v>200000</v>
      </c>
      <c r="C28" s="12">
        <v>10000</v>
      </c>
      <c r="D28" s="140">
        <v>38631</v>
      </c>
      <c r="E28" s="29" t="s">
        <v>104</v>
      </c>
      <c r="F28" s="19">
        <v>2000</v>
      </c>
      <c r="G28" s="19">
        <v>1000</v>
      </c>
      <c r="H28" s="19">
        <v>1000</v>
      </c>
      <c r="I28" s="19">
        <v>1000</v>
      </c>
      <c r="J28" s="19">
        <v>1000</v>
      </c>
      <c r="K28" s="19">
        <v>1000</v>
      </c>
      <c r="L28" s="19">
        <v>1000</v>
      </c>
      <c r="M28" s="19">
        <v>1000</v>
      </c>
      <c r="N28" s="19">
        <v>1000</v>
      </c>
      <c r="O28" s="179"/>
      <c r="P28" s="250"/>
      <c r="Q28" s="32">
        <f>B28-C28+P27</f>
        <v>200000</v>
      </c>
      <c r="R28" s="37">
        <f>C28-P27</f>
        <v>0</v>
      </c>
      <c r="S28" s="2"/>
      <c r="T28" s="2"/>
    </row>
    <row r="29" spans="1:20" ht="13.5" thickBot="1">
      <c r="A29" s="248" t="s">
        <v>14</v>
      </c>
      <c r="B29" s="8"/>
      <c r="C29" s="13"/>
      <c r="D29" s="152" t="s">
        <v>254</v>
      </c>
      <c r="E29" s="28" t="s">
        <v>105</v>
      </c>
      <c r="F29" s="20" t="s">
        <v>274</v>
      </c>
      <c r="G29" s="9" t="s">
        <v>267</v>
      </c>
      <c r="H29" s="9" t="s">
        <v>387</v>
      </c>
      <c r="I29" s="9" t="s">
        <v>385</v>
      </c>
      <c r="J29" s="9" t="s">
        <v>384</v>
      </c>
      <c r="K29" s="9" t="s">
        <v>383</v>
      </c>
      <c r="L29" s="9" t="s">
        <v>381</v>
      </c>
      <c r="M29" s="9" t="s">
        <v>363</v>
      </c>
      <c r="N29" s="9" t="s">
        <v>300</v>
      </c>
      <c r="O29" s="9" t="s">
        <v>288</v>
      </c>
      <c r="P29" s="250">
        <f>SUM(F30:O30)</f>
        <v>10000</v>
      </c>
      <c r="Q29" s="34"/>
      <c r="R29" s="36"/>
      <c r="S29" s="2"/>
      <c r="T29" s="2"/>
    </row>
    <row r="30" spans="1:20" ht="13.5" thickBot="1">
      <c r="A30" s="249"/>
      <c r="B30" s="10">
        <f>Q28</f>
        <v>200000</v>
      </c>
      <c r="C30" s="12">
        <v>10000</v>
      </c>
      <c r="D30" s="140">
        <v>38631</v>
      </c>
      <c r="E30" s="29" t="s">
        <v>106</v>
      </c>
      <c r="F30" s="19">
        <v>1000</v>
      </c>
      <c r="G30" s="19">
        <v>1000</v>
      </c>
      <c r="H30" s="19">
        <v>1000</v>
      </c>
      <c r="I30" s="19">
        <v>1000</v>
      </c>
      <c r="J30" s="19">
        <v>1000</v>
      </c>
      <c r="K30" s="19">
        <v>1000</v>
      </c>
      <c r="L30" s="19">
        <v>1000</v>
      </c>
      <c r="M30" s="19">
        <v>1000</v>
      </c>
      <c r="N30" s="19">
        <v>1000</v>
      </c>
      <c r="O30" s="19">
        <v>1000</v>
      </c>
      <c r="P30" s="250"/>
      <c r="Q30" s="32">
        <f>B30-C30+P29</f>
        <v>200000</v>
      </c>
      <c r="R30" s="37">
        <f>C30-P29</f>
        <v>0</v>
      </c>
      <c r="S30" s="2"/>
      <c r="T30" s="2"/>
    </row>
    <row r="31" spans="1:20" ht="13.5" thickBot="1">
      <c r="A31" s="248" t="s">
        <v>31</v>
      </c>
      <c r="B31" s="8"/>
      <c r="C31" s="13"/>
      <c r="D31" s="152" t="s">
        <v>255</v>
      </c>
      <c r="E31" s="28" t="s">
        <v>107</v>
      </c>
      <c r="F31" s="20" t="s">
        <v>274</v>
      </c>
      <c r="G31" s="9" t="s">
        <v>343</v>
      </c>
      <c r="H31" s="9" t="s">
        <v>25</v>
      </c>
      <c r="I31" s="9" t="s">
        <v>385</v>
      </c>
      <c r="J31" s="9" t="s">
        <v>398</v>
      </c>
      <c r="K31" s="9" t="s">
        <v>323</v>
      </c>
      <c r="L31" s="9" t="s">
        <v>381</v>
      </c>
      <c r="M31" s="9" t="s">
        <v>362</v>
      </c>
      <c r="N31" s="9" t="s">
        <v>360</v>
      </c>
      <c r="O31" s="9"/>
      <c r="P31" s="250">
        <f>SUM(F32:O32)</f>
        <v>10000</v>
      </c>
      <c r="Q31" s="34"/>
      <c r="R31" s="36"/>
      <c r="S31" s="2"/>
      <c r="T31" s="2"/>
    </row>
    <row r="32" spans="1:20" ht="13.5" thickBot="1">
      <c r="A32" s="249"/>
      <c r="B32" s="10">
        <f>Q30</f>
        <v>200000</v>
      </c>
      <c r="C32" s="12">
        <v>10000</v>
      </c>
      <c r="D32" s="140">
        <v>38631</v>
      </c>
      <c r="E32" s="29" t="s">
        <v>108</v>
      </c>
      <c r="F32" s="19">
        <v>1000</v>
      </c>
      <c r="G32" s="19">
        <v>1000</v>
      </c>
      <c r="H32" s="19">
        <v>1000</v>
      </c>
      <c r="I32" s="19">
        <v>1000</v>
      </c>
      <c r="J32" s="19">
        <v>1000</v>
      </c>
      <c r="K32" s="19">
        <v>1000</v>
      </c>
      <c r="L32" s="19">
        <v>1000</v>
      </c>
      <c r="M32" s="19">
        <v>1000</v>
      </c>
      <c r="N32" s="19">
        <v>2000</v>
      </c>
      <c r="O32" s="19"/>
      <c r="P32" s="250"/>
      <c r="Q32" s="32">
        <f>B32-C32+P31</f>
        <v>200000</v>
      </c>
      <c r="R32" s="37">
        <f>C32-P31</f>
        <v>0</v>
      </c>
      <c r="S32" s="2"/>
      <c r="T32" s="2"/>
    </row>
    <row r="33" spans="1:20" ht="12.75">
      <c r="A33" s="246" t="s">
        <v>32</v>
      </c>
      <c r="B33" s="8"/>
      <c r="C33" s="13"/>
      <c r="D33" s="152" t="s">
        <v>256</v>
      </c>
      <c r="E33" s="28" t="s">
        <v>109</v>
      </c>
      <c r="F33" s="20" t="s">
        <v>265</v>
      </c>
      <c r="G33" s="9" t="s">
        <v>342</v>
      </c>
      <c r="H33" s="9" t="s">
        <v>337</v>
      </c>
      <c r="I33" s="9" t="s">
        <v>329</v>
      </c>
      <c r="J33" s="9" t="s">
        <v>320</v>
      </c>
      <c r="K33" s="9" t="s">
        <v>314</v>
      </c>
      <c r="L33" s="9" t="s">
        <v>307</v>
      </c>
      <c r="M33" s="9" t="s">
        <v>303</v>
      </c>
      <c r="N33" s="9" t="s">
        <v>357</v>
      </c>
      <c r="O33" s="9" t="s">
        <v>353</v>
      </c>
      <c r="P33" s="246">
        <f>SUM(F34:O34)</f>
        <v>10000</v>
      </c>
      <c r="Q33" s="34"/>
      <c r="R33" s="36"/>
      <c r="S33" s="2"/>
      <c r="T33" s="2"/>
    </row>
    <row r="34" spans="1:20" ht="13.5" thickBot="1">
      <c r="A34" s="247"/>
      <c r="B34" s="10">
        <f>Q28</f>
        <v>200000</v>
      </c>
      <c r="C34" s="12">
        <v>10000</v>
      </c>
      <c r="D34" s="140">
        <v>38667</v>
      </c>
      <c r="E34" s="29" t="s">
        <v>110</v>
      </c>
      <c r="F34" s="19">
        <v>1000</v>
      </c>
      <c r="G34" s="19">
        <v>1000</v>
      </c>
      <c r="H34" s="19">
        <v>1000</v>
      </c>
      <c r="I34" s="19">
        <v>1000</v>
      </c>
      <c r="J34" s="19">
        <v>1000</v>
      </c>
      <c r="K34" s="19">
        <v>1000</v>
      </c>
      <c r="L34" s="19">
        <v>1000</v>
      </c>
      <c r="M34" s="19">
        <v>1000</v>
      </c>
      <c r="N34" s="19">
        <v>1000</v>
      </c>
      <c r="O34" s="19">
        <v>1000</v>
      </c>
      <c r="P34" s="247"/>
      <c r="Q34" s="124">
        <f>B34-C34+P33</f>
        <v>200000</v>
      </c>
      <c r="R34" s="37">
        <f>C34-P33</f>
        <v>0</v>
      </c>
      <c r="S34" s="2"/>
      <c r="T34" s="2"/>
    </row>
    <row r="35" spans="1:20" ht="12.75">
      <c r="A35" s="1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 t="s">
        <v>30</v>
      </c>
      <c r="Q35" s="2"/>
      <c r="R35" s="38">
        <f>SUM(R5:R34)</f>
        <v>0</v>
      </c>
      <c r="S35" s="123">
        <f>Q34</f>
        <v>200000</v>
      </c>
      <c r="T35" s="125">
        <f>SUM(R35:S35)</f>
        <v>200000</v>
      </c>
    </row>
  </sheetData>
  <sheetProtection/>
  <mergeCells count="32">
    <mergeCell ref="A27:A28"/>
    <mergeCell ref="P27:P28"/>
    <mergeCell ref="A33:A34"/>
    <mergeCell ref="P33:P34"/>
    <mergeCell ref="A29:A30"/>
    <mergeCell ref="P29:P30"/>
    <mergeCell ref="A31:A32"/>
    <mergeCell ref="P31:P32"/>
    <mergeCell ref="A23:A24"/>
    <mergeCell ref="P23:P24"/>
    <mergeCell ref="A11:A12"/>
    <mergeCell ref="P11:P12"/>
    <mergeCell ref="A13:A14"/>
    <mergeCell ref="P13:P14"/>
    <mergeCell ref="A25:A26"/>
    <mergeCell ref="P25:P26"/>
    <mergeCell ref="A15:A16"/>
    <mergeCell ref="P15:P16"/>
    <mergeCell ref="A17:A18"/>
    <mergeCell ref="P17:P18"/>
    <mergeCell ref="A19:A20"/>
    <mergeCell ref="P19:P20"/>
    <mergeCell ref="A21:A22"/>
    <mergeCell ref="P21:P22"/>
    <mergeCell ref="A9:A10"/>
    <mergeCell ref="P9:P10"/>
    <mergeCell ref="F3:O3"/>
    <mergeCell ref="A5:A6"/>
    <mergeCell ref="B5:B6"/>
    <mergeCell ref="P5:P6"/>
    <mergeCell ref="A7:A8"/>
    <mergeCell ref="P7:P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3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4.125" style="0" customWidth="1"/>
    <col min="2" max="3" width="7.375" style="0" customWidth="1"/>
    <col min="4" max="4" width="8.75390625" style="0" customWidth="1"/>
    <col min="5" max="5" width="11.75390625" style="0" customWidth="1"/>
    <col min="6" max="15" width="4.75390625" style="0" customWidth="1"/>
    <col min="16" max="16" width="7.25390625" style="0" customWidth="1"/>
    <col min="17" max="18" width="8.125" style="0" customWidth="1"/>
  </cols>
  <sheetData>
    <row r="1" spans="1:20" ht="16.5">
      <c r="A1" s="102" t="s">
        <v>80</v>
      </c>
      <c r="B1" s="106"/>
      <c r="C1" s="2"/>
      <c r="D1" s="2"/>
      <c r="E1" s="2"/>
      <c r="F1" s="105" t="s">
        <v>21</v>
      </c>
      <c r="G1" s="2"/>
      <c r="H1" s="14"/>
      <c r="I1" s="2"/>
      <c r="J1" s="100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3.5" thickBo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3.5">
      <c r="A3" s="4" t="s">
        <v>0</v>
      </c>
      <c r="B3" s="94" t="s">
        <v>15</v>
      </c>
      <c r="C3" s="96" t="s">
        <v>17</v>
      </c>
      <c r="D3" s="150" t="s">
        <v>182</v>
      </c>
      <c r="E3" s="22" t="s">
        <v>20</v>
      </c>
      <c r="F3" s="240" t="s">
        <v>21</v>
      </c>
      <c r="G3" s="241"/>
      <c r="H3" s="241"/>
      <c r="I3" s="241"/>
      <c r="J3" s="241"/>
      <c r="K3" s="241"/>
      <c r="L3" s="241"/>
      <c r="M3" s="241"/>
      <c r="N3" s="241"/>
      <c r="O3" s="241"/>
      <c r="P3" s="15" t="s">
        <v>23</v>
      </c>
      <c r="Q3" s="30" t="s">
        <v>26</v>
      </c>
      <c r="R3" s="35" t="s">
        <v>28</v>
      </c>
      <c r="S3" s="1"/>
      <c r="T3" s="1"/>
    </row>
    <row r="4" spans="1:20" ht="14.25" thickBot="1">
      <c r="A4" s="5" t="s">
        <v>1</v>
      </c>
      <c r="B4" s="95" t="s">
        <v>16</v>
      </c>
      <c r="C4" s="97" t="s">
        <v>18</v>
      </c>
      <c r="D4" s="23" t="s">
        <v>19</v>
      </c>
      <c r="E4" s="24" t="s">
        <v>75</v>
      </c>
      <c r="F4" s="17" t="s">
        <v>2</v>
      </c>
      <c r="G4" s="6" t="s">
        <v>3</v>
      </c>
      <c r="H4" s="6" t="s">
        <v>4</v>
      </c>
      <c r="I4" s="6" t="s">
        <v>5</v>
      </c>
      <c r="J4" s="6" t="s">
        <v>6</v>
      </c>
      <c r="K4" s="6" t="s">
        <v>7</v>
      </c>
      <c r="L4" s="6" t="s">
        <v>8</v>
      </c>
      <c r="M4" s="6" t="s">
        <v>9</v>
      </c>
      <c r="N4" s="6" t="s">
        <v>10</v>
      </c>
      <c r="O4" s="6" t="s">
        <v>11</v>
      </c>
      <c r="P4" s="16" t="s">
        <v>24</v>
      </c>
      <c r="Q4" s="92" t="s">
        <v>27</v>
      </c>
      <c r="R4" s="93" t="s">
        <v>29</v>
      </c>
      <c r="S4" s="1"/>
      <c r="T4" s="1"/>
    </row>
    <row r="5" spans="1:20" ht="12.75">
      <c r="A5" s="236" t="s">
        <v>2</v>
      </c>
      <c r="B5" s="242">
        <f>SUM('splátkový kalendár 2005'!S35)</f>
        <v>200000</v>
      </c>
      <c r="C5" s="11"/>
      <c r="D5" s="151" t="s">
        <v>233</v>
      </c>
      <c r="E5" s="25" t="s">
        <v>112</v>
      </c>
      <c r="F5" s="3" t="s">
        <v>397</v>
      </c>
      <c r="G5" s="3" t="s">
        <v>313</v>
      </c>
      <c r="H5" s="3" t="s">
        <v>365</v>
      </c>
      <c r="I5" s="3" t="s">
        <v>298</v>
      </c>
      <c r="J5" s="3" t="s">
        <v>390</v>
      </c>
      <c r="K5" s="3" t="s">
        <v>286</v>
      </c>
      <c r="L5" s="3" t="s">
        <v>350</v>
      </c>
      <c r="M5" s="3" t="s">
        <v>389</v>
      </c>
      <c r="N5" s="3" t="s">
        <v>386</v>
      </c>
      <c r="O5" s="178"/>
      <c r="P5" s="238">
        <f>SUM(F6:N6)</f>
        <v>10000</v>
      </c>
      <c r="Q5" s="31"/>
      <c r="R5" s="36"/>
      <c r="S5" s="2"/>
      <c r="T5" s="2"/>
    </row>
    <row r="6" spans="1:20" ht="13.5" thickBot="1">
      <c r="A6" s="237"/>
      <c r="B6" s="243"/>
      <c r="C6" s="12">
        <v>10000</v>
      </c>
      <c r="D6" s="142" t="s">
        <v>111</v>
      </c>
      <c r="E6" s="27" t="s">
        <v>113</v>
      </c>
      <c r="F6" s="19">
        <v>1000</v>
      </c>
      <c r="G6" s="19">
        <v>1000</v>
      </c>
      <c r="H6" s="19">
        <v>1000</v>
      </c>
      <c r="I6" s="19">
        <v>1000</v>
      </c>
      <c r="J6" s="19">
        <v>1000</v>
      </c>
      <c r="K6" s="19">
        <v>1000</v>
      </c>
      <c r="L6" s="19">
        <v>1000</v>
      </c>
      <c r="M6" s="19">
        <v>1000</v>
      </c>
      <c r="N6" s="19">
        <v>2000</v>
      </c>
      <c r="O6" s="179"/>
      <c r="P6" s="239"/>
      <c r="Q6" s="32">
        <f>B5-C6+P5</f>
        <v>200000</v>
      </c>
      <c r="R6" s="37">
        <f>C6-P5</f>
        <v>0</v>
      </c>
      <c r="S6" s="2"/>
      <c r="T6" s="2"/>
    </row>
    <row r="7" spans="1:20" ht="12.75">
      <c r="A7" s="236" t="s">
        <v>3</v>
      </c>
      <c r="B7" s="8"/>
      <c r="C7" s="13"/>
      <c r="D7" s="152" t="s">
        <v>234</v>
      </c>
      <c r="E7" s="28" t="s">
        <v>114</v>
      </c>
      <c r="F7" s="20" t="s">
        <v>320</v>
      </c>
      <c r="G7" s="9" t="s">
        <v>314</v>
      </c>
      <c r="H7" s="9" t="s">
        <v>307</v>
      </c>
      <c r="I7" s="9" t="s">
        <v>303</v>
      </c>
      <c r="J7" s="9" t="s">
        <v>357</v>
      </c>
      <c r="K7" s="9" t="s">
        <v>353</v>
      </c>
      <c r="L7" s="9" t="s">
        <v>349</v>
      </c>
      <c r="M7" s="9" t="s">
        <v>346</v>
      </c>
      <c r="N7" s="9" t="s">
        <v>265</v>
      </c>
      <c r="O7" s="9" t="s">
        <v>342</v>
      </c>
      <c r="P7" s="244">
        <f>SUM(F8:O8)</f>
        <v>10000</v>
      </c>
      <c r="Q7" s="33"/>
      <c r="R7" s="36"/>
      <c r="S7" s="2"/>
      <c r="T7" s="2"/>
    </row>
    <row r="8" spans="1:20" ht="13.5" thickBot="1">
      <c r="A8" s="237"/>
      <c r="B8" s="10">
        <f>Q6</f>
        <v>200000</v>
      </c>
      <c r="C8" s="12">
        <v>10000</v>
      </c>
      <c r="D8" s="140">
        <v>38782</v>
      </c>
      <c r="E8" s="29" t="s">
        <v>115</v>
      </c>
      <c r="F8" s="19">
        <v>1000</v>
      </c>
      <c r="G8" s="19">
        <v>1000</v>
      </c>
      <c r="H8" s="19">
        <v>1000</v>
      </c>
      <c r="I8" s="19">
        <v>1000</v>
      </c>
      <c r="J8" s="19">
        <v>1000</v>
      </c>
      <c r="K8" s="19">
        <v>1000</v>
      </c>
      <c r="L8" s="19">
        <v>1000</v>
      </c>
      <c r="M8" s="19">
        <v>1000</v>
      </c>
      <c r="N8" s="19">
        <v>1000</v>
      </c>
      <c r="O8" s="19">
        <v>1000</v>
      </c>
      <c r="P8" s="245"/>
      <c r="Q8" s="33">
        <f>B8-C8+P7</f>
        <v>200000</v>
      </c>
      <c r="R8" s="37">
        <f>C8-P7</f>
        <v>0</v>
      </c>
      <c r="S8" s="2"/>
      <c r="T8" s="2"/>
    </row>
    <row r="9" spans="1:20" ht="12.75">
      <c r="A9" s="236" t="s">
        <v>4</v>
      </c>
      <c r="B9" s="8"/>
      <c r="C9" s="13"/>
      <c r="D9" s="152" t="s">
        <v>235</v>
      </c>
      <c r="E9" s="28" t="s">
        <v>116</v>
      </c>
      <c r="F9" s="20" t="s">
        <v>383</v>
      </c>
      <c r="G9" s="9" t="s">
        <v>395</v>
      </c>
      <c r="H9" s="9" t="s">
        <v>363</v>
      </c>
      <c r="I9" s="9" t="s">
        <v>300</v>
      </c>
      <c r="J9" s="9" t="s">
        <v>288</v>
      </c>
      <c r="K9" s="9" t="s">
        <v>284</v>
      </c>
      <c r="L9" s="9" t="s">
        <v>348</v>
      </c>
      <c r="M9" s="9" t="s">
        <v>274</v>
      </c>
      <c r="N9" s="9" t="s">
        <v>267</v>
      </c>
      <c r="O9" s="9" t="s">
        <v>387</v>
      </c>
      <c r="P9" s="238">
        <f>SUM(F10:O10)</f>
        <v>10000</v>
      </c>
      <c r="Q9" s="31"/>
      <c r="R9" s="36"/>
      <c r="S9" s="2"/>
      <c r="T9" s="2"/>
    </row>
    <row r="10" spans="1:20" ht="13.5" thickBot="1">
      <c r="A10" s="237"/>
      <c r="B10" s="10">
        <f>Q8</f>
        <v>200000</v>
      </c>
      <c r="C10" s="12">
        <v>10000</v>
      </c>
      <c r="D10" s="140">
        <v>38782</v>
      </c>
      <c r="E10" s="29" t="s">
        <v>117</v>
      </c>
      <c r="F10" s="19">
        <v>1000</v>
      </c>
      <c r="G10" s="19">
        <v>1000</v>
      </c>
      <c r="H10" s="19">
        <v>1000</v>
      </c>
      <c r="I10" s="19">
        <v>1000</v>
      </c>
      <c r="J10" s="19">
        <v>1000</v>
      </c>
      <c r="K10" s="19">
        <v>1000</v>
      </c>
      <c r="L10" s="19">
        <v>1000</v>
      </c>
      <c r="M10" s="19">
        <v>1000</v>
      </c>
      <c r="N10" s="19">
        <v>1000</v>
      </c>
      <c r="O10" s="19">
        <v>1000</v>
      </c>
      <c r="P10" s="239"/>
      <c r="Q10" s="32">
        <f>B10-C10+P9</f>
        <v>200000</v>
      </c>
      <c r="R10" s="37">
        <f>C10-P9</f>
        <v>0</v>
      </c>
      <c r="S10" s="2"/>
      <c r="T10" s="2"/>
    </row>
    <row r="11" spans="1:20" ht="12.75">
      <c r="A11" s="251" t="s">
        <v>5</v>
      </c>
      <c r="B11" s="8"/>
      <c r="C11" s="13"/>
      <c r="D11" s="152" t="s">
        <v>236</v>
      </c>
      <c r="E11" s="28" t="s">
        <v>118</v>
      </c>
      <c r="F11" s="20" t="s">
        <v>394</v>
      </c>
      <c r="G11" s="9" t="s">
        <v>309</v>
      </c>
      <c r="H11" s="9" t="s">
        <v>391</v>
      </c>
      <c r="I11" s="9" t="s">
        <v>390</v>
      </c>
      <c r="J11" s="9" t="s">
        <v>286</v>
      </c>
      <c r="K11" s="9" t="s">
        <v>276</v>
      </c>
      <c r="L11" s="9" t="s">
        <v>270</v>
      </c>
      <c r="M11" s="9" t="s">
        <v>388</v>
      </c>
      <c r="N11" s="9" t="s">
        <v>339</v>
      </c>
      <c r="O11" s="9" t="s">
        <v>335</v>
      </c>
      <c r="P11" s="246">
        <f>SUM(F12:O12)</f>
        <v>10000</v>
      </c>
      <c r="Q11" s="34"/>
      <c r="R11" s="36"/>
      <c r="S11" s="2"/>
      <c r="T11" s="2"/>
    </row>
    <row r="12" spans="1:20" ht="13.5" thickBot="1">
      <c r="A12" s="252"/>
      <c r="B12" s="10">
        <f>Q10</f>
        <v>200000</v>
      </c>
      <c r="C12" s="12">
        <v>10000</v>
      </c>
      <c r="D12" s="140">
        <v>38811</v>
      </c>
      <c r="E12" s="29" t="s">
        <v>119</v>
      </c>
      <c r="F12" s="19">
        <v>1000</v>
      </c>
      <c r="G12" s="19">
        <v>1000</v>
      </c>
      <c r="H12" s="19">
        <v>1000</v>
      </c>
      <c r="I12" s="19">
        <v>1000</v>
      </c>
      <c r="J12" s="19">
        <v>1000</v>
      </c>
      <c r="K12" s="19">
        <v>1000</v>
      </c>
      <c r="L12" s="19">
        <v>1000</v>
      </c>
      <c r="M12" s="19">
        <v>1000</v>
      </c>
      <c r="N12" s="19">
        <v>1000</v>
      </c>
      <c r="O12" s="19">
        <v>1000</v>
      </c>
      <c r="P12" s="247"/>
      <c r="Q12" s="32">
        <f>B12-C12+P11</f>
        <v>200000</v>
      </c>
      <c r="R12" s="37">
        <f>C12-P11</f>
        <v>0</v>
      </c>
      <c r="S12" s="2"/>
      <c r="T12" s="2"/>
    </row>
    <row r="13" spans="1:20" ht="12.75">
      <c r="A13" s="251" t="s">
        <v>6</v>
      </c>
      <c r="B13" s="8"/>
      <c r="C13" s="13"/>
      <c r="D13" s="152" t="s">
        <v>237</v>
      </c>
      <c r="E13" s="28" t="s">
        <v>120</v>
      </c>
      <c r="F13" s="20" t="s">
        <v>394</v>
      </c>
      <c r="G13" s="9" t="s">
        <v>309</v>
      </c>
      <c r="H13" s="9" t="s">
        <v>392</v>
      </c>
      <c r="I13" s="9" t="s">
        <v>390</v>
      </c>
      <c r="J13" s="9" t="s">
        <v>354</v>
      </c>
      <c r="K13" s="9" t="s">
        <v>350</v>
      </c>
      <c r="L13" s="9" t="s">
        <v>270</v>
      </c>
      <c r="M13" s="9" t="s">
        <v>388</v>
      </c>
      <c r="N13" s="9" t="s">
        <v>339</v>
      </c>
      <c r="O13" s="9" t="s">
        <v>335</v>
      </c>
      <c r="P13" s="246">
        <f>SUM(F14:O14)</f>
        <v>10000</v>
      </c>
      <c r="Q13" s="34"/>
      <c r="R13" s="36"/>
      <c r="S13" s="2"/>
      <c r="T13" s="2"/>
    </row>
    <row r="14" spans="1:20" ht="13.5" thickBot="1">
      <c r="A14" s="252"/>
      <c r="B14" s="10">
        <f>Q12</f>
        <v>200000</v>
      </c>
      <c r="C14" s="12">
        <v>10000</v>
      </c>
      <c r="D14" s="140">
        <v>38811</v>
      </c>
      <c r="E14" s="29" t="s">
        <v>108</v>
      </c>
      <c r="F14" s="19">
        <v>1000</v>
      </c>
      <c r="G14" s="19">
        <v>1000</v>
      </c>
      <c r="H14" s="19">
        <v>1000</v>
      </c>
      <c r="I14" s="19">
        <v>1000</v>
      </c>
      <c r="J14" s="19">
        <v>1000</v>
      </c>
      <c r="K14" s="19">
        <v>1000</v>
      </c>
      <c r="L14" s="19">
        <v>1000</v>
      </c>
      <c r="M14" s="19">
        <v>1000</v>
      </c>
      <c r="N14" s="19">
        <v>1000</v>
      </c>
      <c r="O14" s="19">
        <v>1000</v>
      </c>
      <c r="P14" s="247"/>
      <c r="Q14" s="32">
        <f>Q12+B13-C14+P13</f>
        <v>200000</v>
      </c>
      <c r="R14" s="37">
        <f>C14-P13</f>
        <v>0</v>
      </c>
      <c r="S14" s="2"/>
      <c r="T14" s="2"/>
    </row>
    <row r="15" spans="1:20" ht="12.75">
      <c r="A15" s="251" t="s">
        <v>7</v>
      </c>
      <c r="B15" s="8"/>
      <c r="C15" s="13"/>
      <c r="D15" s="152" t="s">
        <v>238</v>
      </c>
      <c r="E15" s="28" t="s">
        <v>121</v>
      </c>
      <c r="F15" s="20" t="s">
        <v>314</v>
      </c>
      <c r="G15" s="9" t="s">
        <v>307</v>
      </c>
      <c r="H15" s="9" t="s">
        <v>391</v>
      </c>
      <c r="I15" s="9" t="s">
        <v>357</v>
      </c>
      <c r="J15" s="9" t="s">
        <v>286</v>
      </c>
      <c r="K15" s="9" t="s">
        <v>276</v>
      </c>
      <c r="L15" s="9" t="s">
        <v>346</v>
      </c>
      <c r="M15" s="9" t="s">
        <v>265</v>
      </c>
      <c r="N15" s="9" t="s">
        <v>342</v>
      </c>
      <c r="O15" s="9" t="s">
        <v>337</v>
      </c>
      <c r="P15" s="246">
        <f>SUM(F16:O16)</f>
        <v>10000</v>
      </c>
      <c r="Q15" s="34"/>
      <c r="R15" s="36"/>
      <c r="S15" s="2"/>
      <c r="T15" s="2"/>
    </row>
    <row r="16" spans="1:20" ht="13.5" thickBot="1">
      <c r="A16" s="252"/>
      <c r="B16" s="10">
        <f>Q14</f>
        <v>200000</v>
      </c>
      <c r="C16" s="12">
        <v>10000</v>
      </c>
      <c r="D16" s="140">
        <v>38811</v>
      </c>
      <c r="E16" s="29" t="s">
        <v>88</v>
      </c>
      <c r="F16" s="19">
        <v>1000</v>
      </c>
      <c r="G16" s="19">
        <v>1000</v>
      </c>
      <c r="H16" s="19">
        <v>1000</v>
      </c>
      <c r="I16" s="19">
        <v>1000</v>
      </c>
      <c r="J16" s="19">
        <v>1000</v>
      </c>
      <c r="K16" s="19">
        <v>1000</v>
      </c>
      <c r="L16" s="19">
        <v>1000</v>
      </c>
      <c r="M16" s="19">
        <v>1000</v>
      </c>
      <c r="N16" s="19">
        <v>1000</v>
      </c>
      <c r="O16" s="19">
        <v>1000</v>
      </c>
      <c r="P16" s="247"/>
      <c r="Q16" s="32">
        <f>B16-C16+P15</f>
        <v>200000</v>
      </c>
      <c r="R16" s="37">
        <f>C16-P15</f>
        <v>0</v>
      </c>
      <c r="S16" s="2"/>
      <c r="T16" s="2"/>
    </row>
    <row r="17" spans="1:20" ht="12.75">
      <c r="A17" s="251" t="s">
        <v>8</v>
      </c>
      <c r="B17" s="8"/>
      <c r="C17" s="13"/>
      <c r="D17" s="152" t="s">
        <v>239</v>
      </c>
      <c r="E17" s="28" t="s">
        <v>122</v>
      </c>
      <c r="F17" s="20" t="s">
        <v>394</v>
      </c>
      <c r="G17" s="9" t="s">
        <v>307</v>
      </c>
      <c r="H17" s="9" t="s">
        <v>391</v>
      </c>
      <c r="I17" s="9" t="s">
        <v>357</v>
      </c>
      <c r="J17" s="9" t="s">
        <v>286</v>
      </c>
      <c r="K17" s="9" t="s">
        <v>350</v>
      </c>
      <c r="L17" s="9" t="s">
        <v>346</v>
      </c>
      <c r="M17" s="9" t="s">
        <v>265</v>
      </c>
      <c r="N17" s="9" t="s">
        <v>339</v>
      </c>
      <c r="O17" s="9" t="s">
        <v>337</v>
      </c>
      <c r="P17" s="246">
        <f>SUM(F18:O18)</f>
        <v>10000</v>
      </c>
      <c r="Q17" s="34"/>
      <c r="R17" s="36"/>
      <c r="S17" s="2"/>
      <c r="T17" s="2"/>
    </row>
    <row r="18" spans="1:20" ht="13.5" thickBot="1">
      <c r="A18" s="252"/>
      <c r="B18" s="10">
        <f>Q16</f>
        <v>200000</v>
      </c>
      <c r="C18" s="12">
        <v>10000</v>
      </c>
      <c r="D18" s="140">
        <v>38811</v>
      </c>
      <c r="E18" s="29" t="s">
        <v>123</v>
      </c>
      <c r="F18" s="19">
        <v>1000</v>
      </c>
      <c r="G18" s="19">
        <v>1000</v>
      </c>
      <c r="H18" s="19">
        <v>1000</v>
      </c>
      <c r="I18" s="19">
        <v>1000</v>
      </c>
      <c r="J18" s="19">
        <v>1000</v>
      </c>
      <c r="K18" s="19">
        <v>1000</v>
      </c>
      <c r="L18" s="19">
        <v>1000</v>
      </c>
      <c r="M18" s="19">
        <v>1000</v>
      </c>
      <c r="N18" s="19">
        <v>1000</v>
      </c>
      <c r="O18" s="19">
        <v>1000</v>
      </c>
      <c r="P18" s="247"/>
      <c r="Q18" s="32">
        <f>B18-C18+P17</f>
        <v>200000</v>
      </c>
      <c r="R18" s="37">
        <f>C18-P17</f>
        <v>0</v>
      </c>
      <c r="S18" s="2"/>
      <c r="T18" s="2"/>
    </row>
    <row r="19" spans="1:20" ht="12.75">
      <c r="A19" s="236" t="s">
        <v>9</v>
      </c>
      <c r="B19" s="8"/>
      <c r="C19" s="13"/>
      <c r="D19" s="152" t="s">
        <v>240</v>
      </c>
      <c r="E19" s="143" t="s">
        <v>97</v>
      </c>
      <c r="F19" s="20" t="s">
        <v>345</v>
      </c>
      <c r="G19" s="9" t="s">
        <v>257</v>
      </c>
      <c r="H19" s="9" t="s">
        <v>339</v>
      </c>
      <c r="I19" s="9" t="s">
        <v>374</v>
      </c>
      <c r="J19" s="9" t="s">
        <v>371</v>
      </c>
      <c r="K19" s="9" t="s">
        <v>319</v>
      </c>
      <c r="L19" s="9" t="s">
        <v>314</v>
      </c>
      <c r="M19" s="9" t="s">
        <v>365</v>
      </c>
      <c r="N19" s="9" t="s">
        <v>297</v>
      </c>
      <c r="O19" s="9" t="s">
        <v>295</v>
      </c>
      <c r="P19" s="244">
        <f>SUM(F20:O20)</f>
        <v>10000</v>
      </c>
      <c r="Q19" s="34"/>
      <c r="R19" s="36"/>
      <c r="S19" s="2"/>
      <c r="T19" s="2"/>
    </row>
    <row r="20" spans="1:20" ht="13.5" thickBot="1">
      <c r="A20" s="237"/>
      <c r="B20" s="10">
        <f>Q18</f>
        <v>200000</v>
      </c>
      <c r="C20" s="12">
        <v>10000</v>
      </c>
      <c r="D20" s="140">
        <v>39002</v>
      </c>
      <c r="E20" s="144" t="s">
        <v>84</v>
      </c>
      <c r="F20" s="19">
        <v>1000</v>
      </c>
      <c r="G20" s="19">
        <v>1000</v>
      </c>
      <c r="H20" s="19">
        <v>1000</v>
      </c>
      <c r="I20" s="19">
        <v>1000</v>
      </c>
      <c r="J20" s="19">
        <v>1000</v>
      </c>
      <c r="K20" s="19">
        <v>1000</v>
      </c>
      <c r="L20" s="19">
        <v>1000</v>
      </c>
      <c r="M20" s="19">
        <v>1000</v>
      </c>
      <c r="N20" s="19">
        <v>1000</v>
      </c>
      <c r="O20" s="19">
        <v>1000</v>
      </c>
      <c r="P20" s="245"/>
      <c r="Q20" s="32">
        <f>B20-C20+P19</f>
        <v>200000</v>
      </c>
      <c r="R20" s="37">
        <f>C20-P19</f>
        <v>0</v>
      </c>
      <c r="S20" s="2"/>
      <c r="T20" s="2"/>
    </row>
    <row r="21" spans="1:20" ht="12.75">
      <c r="A21" s="251" t="s">
        <v>10</v>
      </c>
      <c r="B21" s="8"/>
      <c r="C21" s="13"/>
      <c r="D21" s="152" t="s">
        <v>241</v>
      </c>
      <c r="E21" s="28" t="s">
        <v>124</v>
      </c>
      <c r="F21" s="20" t="s">
        <v>387</v>
      </c>
      <c r="G21" s="9" t="s">
        <v>385</v>
      </c>
      <c r="H21" s="9" t="s">
        <v>384</v>
      </c>
      <c r="I21" s="9" t="s">
        <v>383</v>
      </c>
      <c r="J21" s="9" t="s">
        <v>381</v>
      </c>
      <c r="K21" s="9" t="s">
        <v>363</v>
      </c>
      <c r="L21" s="9" t="s">
        <v>300</v>
      </c>
      <c r="M21" s="9" t="s">
        <v>288</v>
      </c>
      <c r="N21" s="9" t="s">
        <v>284</v>
      </c>
      <c r="O21" s="9" t="s">
        <v>348</v>
      </c>
      <c r="P21" s="246">
        <f>SUM(F22:O22)</f>
        <v>10000</v>
      </c>
      <c r="Q21" s="34"/>
      <c r="R21" s="36"/>
      <c r="S21" s="2"/>
      <c r="T21" s="2"/>
    </row>
    <row r="22" spans="1:20" ht="13.5" thickBot="1">
      <c r="A22" s="252"/>
      <c r="B22" s="10">
        <f>Q20</f>
        <v>200000</v>
      </c>
      <c r="C22" s="12">
        <v>10000</v>
      </c>
      <c r="D22" s="140">
        <v>39057</v>
      </c>
      <c r="E22" s="29" t="s">
        <v>99</v>
      </c>
      <c r="F22" s="19">
        <v>1000</v>
      </c>
      <c r="G22" s="19">
        <v>1000</v>
      </c>
      <c r="H22" s="19">
        <v>1000</v>
      </c>
      <c r="I22" s="19">
        <v>1000</v>
      </c>
      <c r="J22" s="19">
        <v>1000</v>
      </c>
      <c r="K22" s="19">
        <v>1000</v>
      </c>
      <c r="L22" s="19">
        <v>1000</v>
      </c>
      <c r="M22" s="19">
        <v>1000</v>
      </c>
      <c r="N22" s="19">
        <v>1000</v>
      </c>
      <c r="O22" s="19">
        <v>1000</v>
      </c>
      <c r="P22" s="247"/>
      <c r="Q22" s="124">
        <f>B22-C22+P21</f>
        <v>200000</v>
      </c>
      <c r="R22" s="37">
        <f>C22-P21</f>
        <v>0</v>
      </c>
      <c r="S22" s="2"/>
      <c r="T22" s="2"/>
    </row>
    <row r="23" spans="1:20" ht="12.75">
      <c r="A23" s="1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 t="s">
        <v>30</v>
      </c>
      <c r="Q23" s="2"/>
      <c r="R23" s="38">
        <f>SUM(R5:R22)</f>
        <v>0</v>
      </c>
      <c r="S23" s="123">
        <f>Q22</f>
        <v>200000</v>
      </c>
      <c r="T23" s="125">
        <f>SUM(R23:S23)</f>
        <v>200000</v>
      </c>
    </row>
  </sheetData>
  <sheetProtection/>
  <mergeCells count="20">
    <mergeCell ref="A7:A8"/>
    <mergeCell ref="P7:P8"/>
    <mergeCell ref="F3:O3"/>
    <mergeCell ref="A5:A6"/>
    <mergeCell ref="B5:B6"/>
    <mergeCell ref="P5:P6"/>
    <mergeCell ref="A15:A16"/>
    <mergeCell ref="P15:P16"/>
    <mergeCell ref="A13:A14"/>
    <mergeCell ref="P13:P14"/>
    <mergeCell ref="A9:A10"/>
    <mergeCell ref="P9:P10"/>
    <mergeCell ref="A11:A12"/>
    <mergeCell ref="P11:P12"/>
    <mergeCell ref="A21:A22"/>
    <mergeCell ref="P21:P22"/>
    <mergeCell ref="A17:A18"/>
    <mergeCell ref="P17:P18"/>
    <mergeCell ref="A19:A20"/>
    <mergeCell ref="P19:P2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9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4.125" style="0" customWidth="1"/>
    <col min="2" max="3" width="7.375" style="0" customWidth="1"/>
    <col min="4" max="4" width="8.75390625" style="0" customWidth="1"/>
    <col min="5" max="5" width="11.75390625" style="0" customWidth="1"/>
    <col min="6" max="15" width="4.75390625" style="0" customWidth="1"/>
    <col min="16" max="16" width="7.25390625" style="0" customWidth="1"/>
    <col min="17" max="18" width="8.125" style="0" customWidth="1"/>
  </cols>
  <sheetData>
    <row r="1" spans="1:20" ht="16.5">
      <c r="A1" s="102" t="s">
        <v>79</v>
      </c>
      <c r="B1" s="106"/>
      <c r="C1" s="2"/>
      <c r="D1" s="2"/>
      <c r="E1" s="2"/>
      <c r="F1" s="105" t="s">
        <v>21</v>
      </c>
      <c r="G1" s="2"/>
      <c r="H1" s="14"/>
      <c r="I1" s="2"/>
      <c r="J1" s="100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3.5" thickBo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3.5">
      <c r="A3" s="4" t="s">
        <v>0</v>
      </c>
      <c r="B3" s="94" t="s">
        <v>15</v>
      </c>
      <c r="C3" s="96" t="s">
        <v>17</v>
      </c>
      <c r="D3" s="150" t="s">
        <v>182</v>
      </c>
      <c r="E3" s="22" t="s">
        <v>20</v>
      </c>
      <c r="F3" s="240" t="s">
        <v>21</v>
      </c>
      <c r="G3" s="241"/>
      <c r="H3" s="241"/>
      <c r="I3" s="241"/>
      <c r="J3" s="241"/>
      <c r="K3" s="241"/>
      <c r="L3" s="241"/>
      <c r="M3" s="241"/>
      <c r="N3" s="241"/>
      <c r="O3" s="241"/>
      <c r="P3" s="15" t="s">
        <v>23</v>
      </c>
      <c r="Q3" s="30" t="s">
        <v>26</v>
      </c>
      <c r="R3" s="35" t="s">
        <v>28</v>
      </c>
      <c r="S3" s="1"/>
      <c r="T3" s="1"/>
    </row>
    <row r="4" spans="1:20" ht="14.25" thickBot="1">
      <c r="A4" s="5" t="s">
        <v>1</v>
      </c>
      <c r="B4" s="95" t="s">
        <v>16</v>
      </c>
      <c r="C4" s="97" t="s">
        <v>18</v>
      </c>
      <c r="D4" s="23" t="s">
        <v>19</v>
      </c>
      <c r="E4" s="24" t="s">
        <v>75</v>
      </c>
      <c r="F4" s="17" t="s">
        <v>2</v>
      </c>
      <c r="G4" s="6" t="s">
        <v>3</v>
      </c>
      <c r="H4" s="6" t="s">
        <v>4</v>
      </c>
      <c r="I4" s="6" t="s">
        <v>5</v>
      </c>
      <c r="J4" s="6" t="s">
        <v>6</v>
      </c>
      <c r="K4" s="6" t="s">
        <v>7</v>
      </c>
      <c r="L4" s="6" t="s">
        <v>8</v>
      </c>
      <c r="M4" s="6" t="s">
        <v>9</v>
      </c>
      <c r="N4" s="6" t="s">
        <v>10</v>
      </c>
      <c r="O4" s="6" t="s">
        <v>11</v>
      </c>
      <c r="P4" s="16" t="s">
        <v>24</v>
      </c>
      <c r="Q4" s="92" t="s">
        <v>27</v>
      </c>
      <c r="R4" s="93" t="s">
        <v>29</v>
      </c>
      <c r="S4" s="1"/>
      <c r="T4" s="1"/>
    </row>
    <row r="5" spans="1:20" ht="12.75">
      <c r="A5" s="236" t="s">
        <v>2</v>
      </c>
      <c r="B5" s="242">
        <f>SUM('splátkový kalendár 2006'!S23)</f>
        <v>200000</v>
      </c>
      <c r="C5" s="11"/>
      <c r="D5" s="151" t="s">
        <v>221</v>
      </c>
      <c r="E5" s="25" t="s">
        <v>126</v>
      </c>
      <c r="F5" s="173" t="s">
        <v>337</v>
      </c>
      <c r="G5" s="3" t="s">
        <v>329</v>
      </c>
      <c r="H5" s="3" t="s">
        <v>320</v>
      </c>
      <c r="I5" s="3" t="s">
        <v>314</v>
      </c>
      <c r="J5" s="3" t="s">
        <v>307</v>
      </c>
      <c r="K5" s="3" t="s">
        <v>303</v>
      </c>
      <c r="L5" s="3" t="s">
        <v>357</v>
      </c>
      <c r="M5" s="3" t="s">
        <v>353</v>
      </c>
      <c r="N5" s="3" t="s">
        <v>349</v>
      </c>
      <c r="O5" s="3" t="s">
        <v>346</v>
      </c>
      <c r="P5" s="238">
        <f>SUM(F6:O6)</f>
        <v>10000</v>
      </c>
      <c r="Q5" s="31"/>
      <c r="R5" s="36"/>
      <c r="S5" s="2"/>
      <c r="T5" s="2"/>
    </row>
    <row r="6" spans="1:20" ht="13.5" thickBot="1">
      <c r="A6" s="237"/>
      <c r="B6" s="243"/>
      <c r="C6" s="12">
        <v>10000</v>
      </c>
      <c r="D6" s="142" t="s">
        <v>125</v>
      </c>
      <c r="E6" s="27" t="s">
        <v>127</v>
      </c>
      <c r="F6" s="19">
        <v>1000</v>
      </c>
      <c r="G6" s="19">
        <v>1000</v>
      </c>
      <c r="H6" s="19">
        <v>1000</v>
      </c>
      <c r="I6" s="19">
        <v>1000</v>
      </c>
      <c r="J6" s="19">
        <v>1000</v>
      </c>
      <c r="K6" s="19">
        <v>1000</v>
      </c>
      <c r="L6" s="19">
        <v>1000</v>
      </c>
      <c r="M6" s="19">
        <v>1000</v>
      </c>
      <c r="N6" s="19">
        <v>1000</v>
      </c>
      <c r="O6" s="19">
        <v>1000</v>
      </c>
      <c r="P6" s="239"/>
      <c r="Q6" s="32">
        <f>B5-C6+P5</f>
        <v>200000</v>
      </c>
      <c r="R6" s="37">
        <f>C6-P5</f>
        <v>0</v>
      </c>
      <c r="S6" s="2"/>
      <c r="T6" s="2"/>
    </row>
    <row r="7" spans="1:20" ht="12.75">
      <c r="A7" s="236" t="s">
        <v>3</v>
      </c>
      <c r="B7" s="8"/>
      <c r="C7" s="13"/>
      <c r="D7" s="152" t="s">
        <v>222</v>
      </c>
      <c r="E7" s="28" t="s">
        <v>105</v>
      </c>
      <c r="F7" s="20" t="s">
        <v>327</v>
      </c>
      <c r="G7" s="9" t="s">
        <v>323</v>
      </c>
      <c r="H7" s="9" t="s">
        <v>313</v>
      </c>
      <c r="I7" s="9" t="s">
        <v>302</v>
      </c>
      <c r="J7" s="9" t="s">
        <v>290</v>
      </c>
      <c r="K7" s="9" t="s">
        <v>285</v>
      </c>
      <c r="L7" s="9" t="s">
        <v>279</v>
      </c>
      <c r="M7" s="171" t="s">
        <v>279</v>
      </c>
      <c r="N7" s="9" t="s">
        <v>271</v>
      </c>
      <c r="O7" s="9" t="s">
        <v>343</v>
      </c>
      <c r="P7" s="244">
        <f>SUM(F8:O8)</f>
        <v>10000</v>
      </c>
      <c r="Q7" s="33"/>
      <c r="R7" s="36"/>
      <c r="S7" s="2"/>
      <c r="T7" s="2"/>
    </row>
    <row r="8" spans="1:20" ht="13.5" thickBot="1">
      <c r="A8" s="237"/>
      <c r="B8" s="10">
        <f>Q6</f>
        <v>200000</v>
      </c>
      <c r="C8" s="12">
        <v>10000</v>
      </c>
      <c r="D8" s="140">
        <v>39125</v>
      </c>
      <c r="E8" s="29" t="s">
        <v>106</v>
      </c>
      <c r="F8" s="19">
        <v>1000</v>
      </c>
      <c r="G8" s="19">
        <v>1000</v>
      </c>
      <c r="H8" s="19">
        <v>1000</v>
      </c>
      <c r="I8" s="19">
        <v>1000</v>
      </c>
      <c r="J8" s="19">
        <v>1000</v>
      </c>
      <c r="K8" s="19">
        <v>1000</v>
      </c>
      <c r="L8" s="19">
        <v>1000</v>
      </c>
      <c r="M8" s="177">
        <v>1000</v>
      </c>
      <c r="N8" s="19">
        <v>1000</v>
      </c>
      <c r="O8" s="19">
        <v>1000</v>
      </c>
      <c r="P8" s="245"/>
      <c r="Q8" s="33">
        <f>B8-C8+P7</f>
        <v>200000</v>
      </c>
      <c r="R8" s="37">
        <f>C8-P7</f>
        <v>0</v>
      </c>
      <c r="S8" s="2"/>
      <c r="T8" s="2"/>
    </row>
    <row r="9" spans="1:20" ht="12.75">
      <c r="A9" s="236" t="s">
        <v>4</v>
      </c>
      <c r="B9" s="8"/>
      <c r="C9" s="13"/>
      <c r="D9" s="152" t="s">
        <v>223</v>
      </c>
      <c r="E9" s="28" t="s">
        <v>128</v>
      </c>
      <c r="F9" s="20" t="s">
        <v>384</v>
      </c>
      <c r="G9" s="9" t="s">
        <v>383</v>
      </c>
      <c r="H9" s="9" t="s">
        <v>314</v>
      </c>
      <c r="I9" s="9" t="s">
        <v>363</v>
      </c>
      <c r="J9" s="9" t="s">
        <v>300</v>
      </c>
      <c r="K9" s="9" t="s">
        <v>288</v>
      </c>
      <c r="L9" s="9" t="s">
        <v>284</v>
      </c>
      <c r="M9" s="158" t="s">
        <v>348</v>
      </c>
      <c r="N9" s="9" t="s">
        <v>274</v>
      </c>
      <c r="O9" s="9" t="s">
        <v>267</v>
      </c>
      <c r="P9" s="238">
        <f>SUM(F10:O10)</f>
        <v>10000</v>
      </c>
      <c r="Q9" s="31"/>
      <c r="R9" s="36"/>
      <c r="S9" s="2"/>
      <c r="T9" s="2"/>
    </row>
    <row r="10" spans="1:20" ht="13.5" thickBot="1">
      <c r="A10" s="237"/>
      <c r="B10" s="10">
        <f>Q8</f>
        <v>200000</v>
      </c>
      <c r="C10" s="12">
        <v>10000</v>
      </c>
      <c r="D10" s="140">
        <v>39125</v>
      </c>
      <c r="E10" s="29" t="s">
        <v>129</v>
      </c>
      <c r="F10" s="19">
        <v>1000</v>
      </c>
      <c r="G10" s="19">
        <v>1000</v>
      </c>
      <c r="H10" s="19">
        <v>1000</v>
      </c>
      <c r="I10" s="19">
        <v>1000</v>
      </c>
      <c r="J10" s="19">
        <v>1000</v>
      </c>
      <c r="K10" s="19">
        <v>1000</v>
      </c>
      <c r="L10" s="19">
        <v>1000</v>
      </c>
      <c r="M10" s="159">
        <v>1000</v>
      </c>
      <c r="N10" s="19">
        <v>1000</v>
      </c>
      <c r="O10" s="19">
        <v>1000</v>
      </c>
      <c r="P10" s="239"/>
      <c r="Q10" s="32">
        <f>B10-C10+P9</f>
        <v>200000</v>
      </c>
      <c r="R10" s="37">
        <f>C10-P9</f>
        <v>0</v>
      </c>
      <c r="S10" s="2"/>
      <c r="T10" s="2"/>
    </row>
    <row r="11" spans="1:20" ht="12.75">
      <c r="A11" s="236" t="s">
        <v>5</v>
      </c>
      <c r="B11" s="8"/>
      <c r="C11" s="13"/>
      <c r="D11" s="152" t="s">
        <v>224</v>
      </c>
      <c r="E11" s="28" t="s">
        <v>130</v>
      </c>
      <c r="F11" s="20" t="s">
        <v>382</v>
      </c>
      <c r="G11" s="9" t="s">
        <v>306</v>
      </c>
      <c r="H11" s="9" t="s">
        <v>360</v>
      </c>
      <c r="I11" s="9" t="s">
        <v>291</v>
      </c>
      <c r="J11" s="9" t="s">
        <v>283</v>
      </c>
      <c r="K11" s="9" t="s">
        <v>379</v>
      </c>
      <c r="L11" s="9" t="s">
        <v>271</v>
      </c>
      <c r="M11" s="9" t="s">
        <v>266</v>
      </c>
      <c r="N11" s="9" t="s">
        <v>260</v>
      </c>
      <c r="O11" s="9" t="s">
        <v>333</v>
      </c>
      <c r="P11" s="244">
        <f>SUM(F12:O12)</f>
        <v>10000</v>
      </c>
      <c r="Q11" s="34"/>
      <c r="R11" s="36"/>
      <c r="S11" s="2"/>
      <c r="T11" s="2"/>
    </row>
    <row r="12" spans="1:20" ht="13.5" thickBot="1">
      <c r="A12" s="237"/>
      <c r="B12" s="10">
        <f>Q10</f>
        <v>200000</v>
      </c>
      <c r="C12" s="12">
        <v>10000</v>
      </c>
      <c r="D12" s="140">
        <v>39177</v>
      </c>
      <c r="E12" s="29" t="s">
        <v>131</v>
      </c>
      <c r="F12" s="19">
        <v>1000</v>
      </c>
      <c r="G12" s="19">
        <v>1000</v>
      </c>
      <c r="H12" s="19">
        <v>1000</v>
      </c>
      <c r="I12" s="19">
        <v>1000</v>
      </c>
      <c r="J12" s="19">
        <v>1000</v>
      </c>
      <c r="K12" s="19">
        <v>1000</v>
      </c>
      <c r="L12" s="19">
        <v>1000</v>
      </c>
      <c r="M12" s="19">
        <v>1000</v>
      </c>
      <c r="N12" s="19">
        <v>1000</v>
      </c>
      <c r="O12" s="19">
        <v>1000</v>
      </c>
      <c r="P12" s="245"/>
      <c r="Q12" s="32">
        <f>B12-C12+P11</f>
        <v>200000</v>
      </c>
      <c r="R12" s="37">
        <f>C12-P11</f>
        <v>0</v>
      </c>
      <c r="S12" s="2"/>
      <c r="T12" s="2"/>
    </row>
    <row r="13" spans="1:20" ht="12.75">
      <c r="A13" s="236" t="s">
        <v>6</v>
      </c>
      <c r="B13" s="8"/>
      <c r="C13" s="13"/>
      <c r="D13" s="152" t="s">
        <v>225</v>
      </c>
      <c r="E13" s="28" t="s">
        <v>132</v>
      </c>
      <c r="F13" s="20" t="s">
        <v>311</v>
      </c>
      <c r="G13" s="9" t="s">
        <v>365</v>
      </c>
      <c r="H13" s="9" t="s">
        <v>298</v>
      </c>
      <c r="I13" s="9" t="s">
        <v>295</v>
      </c>
      <c r="J13" s="9" t="s">
        <v>282</v>
      </c>
      <c r="K13" s="9" t="s">
        <v>277</v>
      </c>
      <c r="L13" s="9" t="s">
        <v>345</v>
      </c>
      <c r="M13" s="9" t="s">
        <v>257</v>
      </c>
      <c r="N13" s="9" t="s">
        <v>259</v>
      </c>
      <c r="O13" s="9" t="s">
        <v>374</v>
      </c>
      <c r="P13" s="238">
        <f>SUM(F14:O14)</f>
        <v>10000</v>
      </c>
      <c r="Q13" s="34"/>
      <c r="R13" s="36"/>
      <c r="S13" s="2"/>
      <c r="T13" s="2"/>
    </row>
    <row r="14" spans="1:20" ht="13.5" thickBot="1">
      <c r="A14" s="237"/>
      <c r="B14" s="10">
        <f>Q12</f>
        <v>200000</v>
      </c>
      <c r="C14" s="12">
        <v>10000</v>
      </c>
      <c r="D14" s="140">
        <v>39177</v>
      </c>
      <c r="E14" s="29" t="s">
        <v>133</v>
      </c>
      <c r="F14" s="19">
        <v>1000</v>
      </c>
      <c r="G14" s="19">
        <v>1000</v>
      </c>
      <c r="H14" s="19">
        <v>1000</v>
      </c>
      <c r="I14" s="19">
        <v>1000</v>
      </c>
      <c r="J14" s="19">
        <v>1000</v>
      </c>
      <c r="K14" s="19">
        <v>1000</v>
      </c>
      <c r="L14" s="19">
        <v>1000</v>
      </c>
      <c r="M14" s="19">
        <v>1000</v>
      </c>
      <c r="N14" s="19">
        <v>1000</v>
      </c>
      <c r="O14" s="19">
        <v>1000</v>
      </c>
      <c r="P14" s="239"/>
      <c r="Q14" s="32">
        <f>Q12+B13-C14+P13</f>
        <v>200000</v>
      </c>
      <c r="R14" s="37">
        <f>C14-P13</f>
        <v>0</v>
      </c>
      <c r="S14" s="2"/>
      <c r="T14" s="2"/>
    </row>
    <row r="15" spans="1:20" ht="12.75">
      <c r="A15" s="236" t="s">
        <v>7</v>
      </c>
      <c r="B15" s="8"/>
      <c r="C15" s="13"/>
      <c r="D15" s="152" t="s">
        <v>226</v>
      </c>
      <c r="E15" s="28" t="s">
        <v>134</v>
      </c>
      <c r="F15" s="20" t="s">
        <v>314</v>
      </c>
      <c r="G15" s="9" t="s">
        <v>307</v>
      </c>
      <c r="H15" s="9" t="s">
        <v>303</v>
      </c>
      <c r="I15" s="9" t="s">
        <v>357</v>
      </c>
      <c r="J15" s="9" t="s">
        <v>353</v>
      </c>
      <c r="K15" s="9" t="s">
        <v>349</v>
      </c>
      <c r="L15" s="9" t="s">
        <v>346</v>
      </c>
      <c r="M15" s="9" t="s">
        <v>265</v>
      </c>
      <c r="N15" s="9" t="s">
        <v>342</v>
      </c>
      <c r="O15" s="9" t="s">
        <v>337</v>
      </c>
      <c r="P15" s="244">
        <f>SUM(F16:O16)</f>
        <v>10000</v>
      </c>
      <c r="Q15" s="34"/>
      <c r="R15" s="36"/>
      <c r="S15" s="2"/>
      <c r="T15" s="2"/>
    </row>
    <row r="16" spans="1:20" ht="13.5" thickBot="1">
      <c r="A16" s="237"/>
      <c r="B16" s="10">
        <f>Q14</f>
        <v>200000</v>
      </c>
      <c r="C16" s="12">
        <v>10000</v>
      </c>
      <c r="D16" s="140">
        <v>39177</v>
      </c>
      <c r="E16" s="29" t="s">
        <v>135</v>
      </c>
      <c r="F16" s="19">
        <v>1000</v>
      </c>
      <c r="G16" s="19">
        <v>1000</v>
      </c>
      <c r="H16" s="19">
        <v>1000</v>
      </c>
      <c r="I16" s="19">
        <v>1000</v>
      </c>
      <c r="J16" s="19">
        <v>1000</v>
      </c>
      <c r="K16" s="19">
        <v>1000</v>
      </c>
      <c r="L16" s="19">
        <v>1000</v>
      </c>
      <c r="M16" s="19">
        <v>1000</v>
      </c>
      <c r="N16" s="19">
        <v>1000</v>
      </c>
      <c r="O16" s="19">
        <v>1000</v>
      </c>
      <c r="P16" s="245"/>
      <c r="Q16" s="32">
        <f>B16-C16+P15</f>
        <v>200000</v>
      </c>
      <c r="R16" s="37">
        <f>C16-P15</f>
        <v>0</v>
      </c>
      <c r="S16" s="2"/>
      <c r="T16" s="2"/>
    </row>
    <row r="17" spans="1:20" ht="12.75">
      <c r="A17" s="236" t="s">
        <v>8</v>
      </c>
      <c r="B17" s="8"/>
      <c r="C17" s="13"/>
      <c r="D17" s="152" t="s">
        <v>227</v>
      </c>
      <c r="E17" s="143" t="s">
        <v>83</v>
      </c>
      <c r="F17" s="20" t="s">
        <v>315</v>
      </c>
      <c r="G17" s="9" t="s">
        <v>307</v>
      </c>
      <c r="H17" s="9" t="s">
        <v>299</v>
      </c>
      <c r="I17" s="9" t="s">
        <v>295</v>
      </c>
      <c r="J17" s="9" t="s">
        <v>380</v>
      </c>
      <c r="K17" s="9" t="s">
        <v>349</v>
      </c>
      <c r="L17" s="9" t="s">
        <v>271</v>
      </c>
      <c r="M17" s="9" t="s">
        <v>378</v>
      </c>
      <c r="N17" s="9" t="s">
        <v>342</v>
      </c>
      <c r="O17" s="9" t="s">
        <v>334</v>
      </c>
      <c r="P17" s="238">
        <f>SUM(F18:O18)</f>
        <v>10000</v>
      </c>
      <c r="Q17" s="34"/>
      <c r="R17" s="36"/>
      <c r="S17" s="2"/>
      <c r="T17" s="2"/>
    </row>
    <row r="18" spans="1:20" ht="13.5" thickBot="1">
      <c r="A18" s="237"/>
      <c r="B18" s="10">
        <f>Q16</f>
        <v>200000</v>
      </c>
      <c r="C18" s="12">
        <v>10000</v>
      </c>
      <c r="D18" s="140">
        <v>39177</v>
      </c>
      <c r="E18" s="144" t="s">
        <v>84</v>
      </c>
      <c r="F18" s="19">
        <v>1000</v>
      </c>
      <c r="G18" s="19">
        <v>1000</v>
      </c>
      <c r="H18" s="19">
        <v>1000</v>
      </c>
      <c r="I18" s="19">
        <v>1000</v>
      </c>
      <c r="J18" s="19">
        <v>1000</v>
      </c>
      <c r="K18" s="19">
        <v>1000</v>
      </c>
      <c r="L18" s="19">
        <v>1000</v>
      </c>
      <c r="M18" s="19">
        <v>1000</v>
      </c>
      <c r="N18" s="19">
        <v>1000</v>
      </c>
      <c r="O18" s="19">
        <v>1000</v>
      </c>
      <c r="P18" s="239"/>
      <c r="Q18" s="32">
        <f>B18-C18+P17</f>
        <v>200000</v>
      </c>
      <c r="R18" s="37">
        <f>C18-P17</f>
        <v>0</v>
      </c>
      <c r="S18" s="2"/>
      <c r="T18" s="2"/>
    </row>
    <row r="19" spans="1:20" ht="12.75">
      <c r="A19" s="236" t="s">
        <v>9</v>
      </c>
      <c r="B19" s="8"/>
      <c r="C19" s="13"/>
      <c r="D19" s="152" t="s">
        <v>228</v>
      </c>
      <c r="E19" s="28" t="s">
        <v>136</v>
      </c>
      <c r="F19" s="20" t="s">
        <v>364</v>
      </c>
      <c r="G19" s="9" t="s">
        <v>299</v>
      </c>
      <c r="H19" s="9" t="s">
        <v>295</v>
      </c>
      <c r="I19" s="9" t="s">
        <v>380</v>
      </c>
      <c r="J19" s="9" t="s">
        <v>349</v>
      </c>
      <c r="K19" s="9" t="s">
        <v>271</v>
      </c>
      <c r="L19" s="9" t="s">
        <v>378</v>
      </c>
      <c r="M19" s="9" t="s">
        <v>342</v>
      </c>
      <c r="N19" s="9" t="s">
        <v>334</v>
      </c>
      <c r="O19" s="9" t="s">
        <v>328</v>
      </c>
      <c r="P19" s="244">
        <f>SUM(F20:O20)</f>
        <v>10000</v>
      </c>
      <c r="Q19" s="34"/>
      <c r="R19" s="36"/>
      <c r="S19" s="2"/>
      <c r="T19" s="2"/>
    </row>
    <row r="20" spans="1:20" ht="13.5" thickBot="1">
      <c r="A20" s="237"/>
      <c r="B20" s="10">
        <f>Q18</f>
        <v>200000</v>
      </c>
      <c r="C20" s="12">
        <v>10000</v>
      </c>
      <c r="D20" s="140">
        <v>39211</v>
      </c>
      <c r="E20" s="29" t="s">
        <v>137</v>
      </c>
      <c r="F20" s="19">
        <v>1000</v>
      </c>
      <c r="G20" s="19">
        <v>1000</v>
      </c>
      <c r="H20" s="19">
        <v>1000</v>
      </c>
      <c r="I20" s="19">
        <v>1000</v>
      </c>
      <c r="J20" s="19">
        <v>1000</v>
      </c>
      <c r="K20" s="19">
        <v>1000</v>
      </c>
      <c r="L20" s="19">
        <v>1000</v>
      </c>
      <c r="M20" s="19">
        <v>1000</v>
      </c>
      <c r="N20" s="19">
        <v>1000</v>
      </c>
      <c r="O20" s="19">
        <v>1000</v>
      </c>
      <c r="P20" s="245"/>
      <c r="Q20" s="32">
        <f>B20-C20+P19</f>
        <v>200000</v>
      </c>
      <c r="R20" s="37">
        <f>C20-P19</f>
        <v>0</v>
      </c>
      <c r="S20" s="2"/>
      <c r="T20" s="2"/>
    </row>
    <row r="21" spans="1:20" ht="12.75">
      <c r="A21" s="236" t="s">
        <v>10</v>
      </c>
      <c r="B21" s="8"/>
      <c r="C21" s="13"/>
      <c r="D21" s="152" t="s">
        <v>229</v>
      </c>
      <c r="E21" s="28" t="s">
        <v>87</v>
      </c>
      <c r="F21" s="20" t="s">
        <v>282</v>
      </c>
      <c r="G21" s="9" t="s">
        <v>277</v>
      </c>
      <c r="H21" s="9" t="s">
        <v>345</v>
      </c>
      <c r="I21" s="9" t="s">
        <v>257</v>
      </c>
      <c r="J21" s="9" t="s">
        <v>259</v>
      </c>
      <c r="K21" s="9" t="s">
        <v>374</v>
      </c>
      <c r="L21" s="9" t="s">
        <v>371</v>
      </c>
      <c r="M21" s="9" t="s">
        <v>321</v>
      </c>
      <c r="N21" s="9" t="s">
        <v>311</v>
      </c>
      <c r="O21" s="9" t="s">
        <v>365</v>
      </c>
      <c r="P21" s="238">
        <f>SUM(F22:O22)</f>
        <v>10000</v>
      </c>
      <c r="Q21" s="34"/>
      <c r="R21" s="36"/>
      <c r="S21" s="2"/>
      <c r="T21" s="2"/>
    </row>
    <row r="22" spans="1:20" ht="13.5" thickBot="1">
      <c r="A22" s="237"/>
      <c r="B22" s="10">
        <f>Q20</f>
        <v>200000</v>
      </c>
      <c r="C22" s="12">
        <v>10000</v>
      </c>
      <c r="D22" s="140">
        <v>39310</v>
      </c>
      <c r="E22" s="29" t="s">
        <v>88</v>
      </c>
      <c r="F22" s="19">
        <v>1000</v>
      </c>
      <c r="G22" s="19">
        <v>1000</v>
      </c>
      <c r="H22" s="19">
        <v>1000</v>
      </c>
      <c r="I22" s="19">
        <v>1000</v>
      </c>
      <c r="J22" s="19">
        <v>1000</v>
      </c>
      <c r="K22" s="19">
        <v>1000</v>
      </c>
      <c r="L22" s="19">
        <v>1000</v>
      </c>
      <c r="M22" s="19">
        <v>1000</v>
      </c>
      <c r="N22" s="19">
        <v>1000</v>
      </c>
      <c r="O22" s="19">
        <v>1000</v>
      </c>
      <c r="P22" s="239"/>
      <c r="Q22" s="32">
        <f>B22-C22+P21</f>
        <v>200000</v>
      </c>
      <c r="R22" s="37">
        <f>C22-P21</f>
        <v>0</v>
      </c>
      <c r="S22" s="2"/>
      <c r="T22" s="2"/>
    </row>
    <row r="23" spans="1:20" ht="12.75">
      <c r="A23" s="248" t="s">
        <v>11</v>
      </c>
      <c r="B23" s="8"/>
      <c r="C23" s="13"/>
      <c r="D23" s="152" t="s">
        <v>230</v>
      </c>
      <c r="E23" s="28" t="s">
        <v>98</v>
      </c>
      <c r="F23" s="20" t="s">
        <v>379</v>
      </c>
      <c r="G23" s="9" t="s">
        <v>271</v>
      </c>
      <c r="H23" s="9" t="s">
        <v>343</v>
      </c>
      <c r="I23" s="9" t="s">
        <v>259</v>
      </c>
      <c r="J23" s="9" t="s">
        <v>374</v>
      </c>
      <c r="K23" s="9" t="s">
        <v>327</v>
      </c>
      <c r="L23" s="9" t="s">
        <v>369</v>
      </c>
      <c r="M23" s="9" t="s">
        <v>311</v>
      </c>
      <c r="N23" s="9" t="s">
        <v>363</v>
      </c>
      <c r="O23" s="9" t="s">
        <v>301</v>
      </c>
      <c r="P23" s="244">
        <f>SUM(F24:O24)</f>
        <v>10000</v>
      </c>
      <c r="Q23" s="34"/>
      <c r="R23" s="36"/>
      <c r="S23" s="2"/>
      <c r="T23" s="2"/>
    </row>
    <row r="24" spans="1:20" ht="13.5" thickBot="1">
      <c r="A24" s="249"/>
      <c r="B24" s="10">
        <f>Q22</f>
        <v>200000</v>
      </c>
      <c r="C24" s="12">
        <v>10000</v>
      </c>
      <c r="D24" s="140">
        <v>39339</v>
      </c>
      <c r="E24" s="29" t="s">
        <v>99</v>
      </c>
      <c r="F24" s="19">
        <v>1000</v>
      </c>
      <c r="G24" s="19">
        <v>1000</v>
      </c>
      <c r="H24" s="19">
        <v>1000</v>
      </c>
      <c r="I24" s="19">
        <v>1000</v>
      </c>
      <c r="J24" s="19">
        <v>1000</v>
      </c>
      <c r="K24" s="19">
        <v>1000</v>
      </c>
      <c r="L24" s="19">
        <v>1000</v>
      </c>
      <c r="M24" s="19">
        <v>1000</v>
      </c>
      <c r="N24" s="19">
        <v>1000</v>
      </c>
      <c r="O24" s="19">
        <v>1000</v>
      </c>
      <c r="P24" s="245"/>
      <c r="Q24" s="32">
        <f>B24-C24+P23</f>
        <v>200000</v>
      </c>
      <c r="R24" s="37">
        <f>C24-P23</f>
        <v>0</v>
      </c>
      <c r="S24" s="2"/>
      <c r="T24" s="2"/>
    </row>
    <row r="25" spans="1:20" ht="12.75">
      <c r="A25" s="248" t="s">
        <v>12</v>
      </c>
      <c r="B25" s="8"/>
      <c r="C25" s="13"/>
      <c r="D25" s="152" t="s">
        <v>231</v>
      </c>
      <c r="E25" s="28" t="s">
        <v>138</v>
      </c>
      <c r="F25" s="20" t="s">
        <v>267</v>
      </c>
      <c r="G25" s="9" t="s">
        <v>376</v>
      </c>
      <c r="H25" s="9" t="s">
        <v>372</v>
      </c>
      <c r="I25" s="9" t="s">
        <v>370</v>
      </c>
      <c r="J25" s="9" t="s">
        <v>369</v>
      </c>
      <c r="K25" s="9" t="s">
        <v>367</v>
      </c>
      <c r="L25" s="9" t="s">
        <v>309</v>
      </c>
      <c r="M25" s="9" t="s">
        <v>303</v>
      </c>
      <c r="N25" s="9" t="s">
        <v>356</v>
      </c>
      <c r="O25" s="9" t="s">
        <v>352</v>
      </c>
      <c r="P25" s="238">
        <f>SUM(F26:O26)</f>
        <v>10000</v>
      </c>
      <c r="Q25" s="34"/>
      <c r="R25" s="36"/>
      <c r="S25" s="2"/>
      <c r="T25" s="2"/>
    </row>
    <row r="26" spans="1:20" ht="13.5" thickBot="1">
      <c r="A26" s="249"/>
      <c r="B26" s="10">
        <f>Q24</f>
        <v>200000</v>
      </c>
      <c r="C26" s="12">
        <v>10000</v>
      </c>
      <c r="D26" s="140">
        <v>39401</v>
      </c>
      <c r="E26" s="29" t="s">
        <v>139</v>
      </c>
      <c r="F26" s="19">
        <v>1000</v>
      </c>
      <c r="G26" s="19">
        <v>1000</v>
      </c>
      <c r="H26" s="19">
        <v>1000</v>
      </c>
      <c r="I26" s="19">
        <v>1000</v>
      </c>
      <c r="J26" s="19">
        <v>1000</v>
      </c>
      <c r="K26" s="19">
        <v>1000</v>
      </c>
      <c r="L26" s="19">
        <v>1000</v>
      </c>
      <c r="M26" s="19">
        <v>1000</v>
      </c>
      <c r="N26" s="19">
        <v>1000</v>
      </c>
      <c r="O26" s="19">
        <v>1000</v>
      </c>
      <c r="P26" s="239"/>
      <c r="Q26" s="32">
        <f>B26-C26+P25</f>
        <v>200000</v>
      </c>
      <c r="R26" s="37">
        <f>C26-P25</f>
        <v>0</v>
      </c>
      <c r="S26" s="2"/>
      <c r="T26" s="2"/>
    </row>
    <row r="27" spans="1:20" ht="12.75">
      <c r="A27" s="246" t="s">
        <v>13</v>
      </c>
      <c r="B27" s="8"/>
      <c r="C27" s="13"/>
      <c r="D27" s="152" t="s">
        <v>232</v>
      </c>
      <c r="E27" s="28" t="s">
        <v>141</v>
      </c>
      <c r="F27" s="20" t="s">
        <v>377</v>
      </c>
      <c r="G27" s="9" t="s">
        <v>373</v>
      </c>
      <c r="H27" s="9" t="s">
        <v>370</v>
      </c>
      <c r="I27" s="9" t="s">
        <v>368</v>
      </c>
      <c r="J27" s="9" t="s">
        <v>366</v>
      </c>
      <c r="K27" s="9" t="s">
        <v>362</v>
      </c>
      <c r="L27" s="9" t="s">
        <v>359</v>
      </c>
      <c r="M27" s="9" t="s">
        <v>289</v>
      </c>
      <c r="N27" s="9" t="s">
        <v>351</v>
      </c>
      <c r="O27" s="9" t="s">
        <v>348</v>
      </c>
      <c r="P27" s="246">
        <f>SUM(F28:O28)</f>
        <v>10000</v>
      </c>
      <c r="Q27" s="34"/>
      <c r="R27" s="36"/>
      <c r="S27" s="2"/>
      <c r="T27" s="2"/>
    </row>
    <row r="28" spans="1:20" ht="13.5" thickBot="1">
      <c r="A28" s="247"/>
      <c r="B28" s="10">
        <f>Q26</f>
        <v>200000</v>
      </c>
      <c r="C28" s="12">
        <v>10000</v>
      </c>
      <c r="D28" s="140">
        <v>39423</v>
      </c>
      <c r="E28" s="29" t="s">
        <v>140</v>
      </c>
      <c r="F28" s="19">
        <v>1000</v>
      </c>
      <c r="G28" s="19">
        <v>1000</v>
      </c>
      <c r="H28" s="19">
        <v>1000</v>
      </c>
      <c r="I28" s="19">
        <v>1000</v>
      </c>
      <c r="J28" s="19">
        <v>1000</v>
      </c>
      <c r="K28" s="19">
        <v>1000</v>
      </c>
      <c r="L28" s="19">
        <v>1000</v>
      </c>
      <c r="M28" s="19">
        <v>1000</v>
      </c>
      <c r="N28" s="19">
        <v>1000</v>
      </c>
      <c r="O28" s="19">
        <v>1000</v>
      </c>
      <c r="P28" s="247"/>
      <c r="Q28" s="124">
        <f>B28-C28+P27</f>
        <v>200000</v>
      </c>
      <c r="R28" s="37">
        <f>C28-P27</f>
        <v>0</v>
      </c>
      <c r="S28" s="2"/>
      <c r="T28" s="2"/>
    </row>
    <row r="29" spans="1:20" ht="12.75">
      <c r="A29" s="1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 t="s">
        <v>30</v>
      </c>
      <c r="Q29" s="2"/>
      <c r="R29" s="38">
        <f>SUM(R5:R28)</f>
        <v>0</v>
      </c>
      <c r="S29" s="123">
        <f>Q28</f>
        <v>200000</v>
      </c>
      <c r="T29" s="125">
        <f>SUM(R29:S29)</f>
        <v>200000</v>
      </c>
    </row>
  </sheetData>
  <sheetProtection/>
  <mergeCells count="26">
    <mergeCell ref="A27:A28"/>
    <mergeCell ref="P27:P28"/>
    <mergeCell ref="A21:A22"/>
    <mergeCell ref="P21:P22"/>
    <mergeCell ref="A23:A24"/>
    <mergeCell ref="P23:P24"/>
    <mergeCell ref="A11:A12"/>
    <mergeCell ref="P11:P12"/>
    <mergeCell ref="A25:A26"/>
    <mergeCell ref="P25:P26"/>
    <mergeCell ref="A15:A16"/>
    <mergeCell ref="P15:P16"/>
    <mergeCell ref="A17:A18"/>
    <mergeCell ref="P17:P18"/>
    <mergeCell ref="A19:A20"/>
    <mergeCell ref="P19:P20"/>
    <mergeCell ref="A13:A14"/>
    <mergeCell ref="P13:P14"/>
    <mergeCell ref="F3:O3"/>
    <mergeCell ref="A5:A6"/>
    <mergeCell ref="B5:B6"/>
    <mergeCell ref="P5:P6"/>
    <mergeCell ref="A7:A8"/>
    <mergeCell ref="P7:P8"/>
    <mergeCell ref="A9:A10"/>
    <mergeCell ref="P9:P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41"/>
  <sheetViews>
    <sheetView zoomScalePageLayoutView="0" workbookViewId="0" topLeftCell="A14">
      <selection activeCell="A1" sqref="A1"/>
    </sheetView>
  </sheetViews>
  <sheetFormatPr defaultColWidth="9.00390625" defaultRowHeight="12.75"/>
  <cols>
    <col min="1" max="1" width="4.125" style="0" customWidth="1"/>
    <col min="2" max="3" width="7.375" style="0" customWidth="1"/>
    <col min="4" max="4" width="8.75390625" style="0" customWidth="1"/>
    <col min="5" max="5" width="11.75390625" style="0" customWidth="1"/>
    <col min="6" max="20" width="4.75390625" style="0" customWidth="1"/>
    <col min="21" max="21" width="7.25390625" style="0" customWidth="1"/>
    <col min="22" max="23" width="8.125" style="0" customWidth="1"/>
  </cols>
  <sheetData>
    <row r="1" spans="1:25" ht="16.5">
      <c r="A1" s="102" t="s">
        <v>78</v>
      </c>
      <c r="B1" s="106"/>
      <c r="C1" s="2"/>
      <c r="D1" s="2"/>
      <c r="E1" s="2"/>
      <c r="F1" s="105" t="s">
        <v>21</v>
      </c>
      <c r="G1" s="2"/>
      <c r="H1" s="14"/>
      <c r="I1" s="2"/>
      <c r="J1" s="100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3.5" thickBo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3.5">
      <c r="A3" s="4" t="s">
        <v>0</v>
      </c>
      <c r="B3" s="94" t="s">
        <v>15</v>
      </c>
      <c r="C3" s="96" t="s">
        <v>17</v>
      </c>
      <c r="D3" s="150" t="s">
        <v>182</v>
      </c>
      <c r="E3" s="22" t="s">
        <v>20</v>
      </c>
      <c r="F3" s="240" t="s">
        <v>21</v>
      </c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15" t="s">
        <v>23</v>
      </c>
      <c r="V3" s="30" t="s">
        <v>26</v>
      </c>
      <c r="W3" s="35" t="s">
        <v>28</v>
      </c>
      <c r="X3" s="1"/>
      <c r="Y3" s="1"/>
    </row>
    <row r="4" spans="1:25" ht="14.25" thickBot="1">
      <c r="A4" s="5" t="s">
        <v>1</v>
      </c>
      <c r="B4" s="95" t="s">
        <v>16</v>
      </c>
      <c r="C4" s="97" t="s">
        <v>18</v>
      </c>
      <c r="D4" s="23" t="s">
        <v>19</v>
      </c>
      <c r="E4" s="24" t="s">
        <v>75</v>
      </c>
      <c r="F4" s="17" t="s">
        <v>2</v>
      </c>
      <c r="G4" s="6" t="s">
        <v>3</v>
      </c>
      <c r="H4" s="6" t="s">
        <v>4</v>
      </c>
      <c r="I4" s="6" t="s">
        <v>5</v>
      </c>
      <c r="J4" s="6" t="s">
        <v>6</v>
      </c>
      <c r="K4" s="6" t="s">
        <v>7</v>
      </c>
      <c r="L4" s="6" t="s">
        <v>8</v>
      </c>
      <c r="M4" s="6" t="s">
        <v>9</v>
      </c>
      <c r="N4" s="6" t="s">
        <v>10</v>
      </c>
      <c r="O4" s="6" t="s">
        <v>11</v>
      </c>
      <c r="P4" s="6" t="s">
        <v>12</v>
      </c>
      <c r="Q4" s="6" t="s">
        <v>13</v>
      </c>
      <c r="R4" s="6" t="s">
        <v>14</v>
      </c>
      <c r="S4" s="6" t="s">
        <v>31</v>
      </c>
      <c r="T4" s="6" t="s">
        <v>32</v>
      </c>
      <c r="U4" s="16" t="s">
        <v>24</v>
      </c>
      <c r="V4" s="92" t="s">
        <v>27</v>
      </c>
      <c r="W4" s="93" t="s">
        <v>29</v>
      </c>
      <c r="X4" s="1"/>
      <c r="Y4" s="1"/>
    </row>
    <row r="5" spans="1:25" ht="12.75">
      <c r="A5" s="236" t="s">
        <v>2</v>
      </c>
      <c r="B5" s="242">
        <f>SUM('splátkový kalendár 2007'!S29)</f>
        <v>200000</v>
      </c>
      <c r="C5" s="11"/>
      <c r="D5" s="151" t="s">
        <v>203</v>
      </c>
      <c r="E5" s="25" t="s">
        <v>130</v>
      </c>
      <c r="F5" s="173" t="s">
        <v>312</v>
      </c>
      <c r="G5" s="3" t="s">
        <v>364</v>
      </c>
      <c r="H5" s="3" t="s">
        <v>303</v>
      </c>
      <c r="I5" s="3" t="s">
        <v>291</v>
      </c>
      <c r="J5" s="3" t="s">
        <v>281</v>
      </c>
      <c r="K5" s="3" t="s">
        <v>277</v>
      </c>
      <c r="L5" s="3" t="s">
        <v>271</v>
      </c>
      <c r="M5" s="3" t="s">
        <v>265</v>
      </c>
      <c r="N5" s="3" t="s">
        <v>258</v>
      </c>
      <c r="O5" s="3" t="s">
        <v>334</v>
      </c>
      <c r="P5" s="145"/>
      <c r="Q5" s="145"/>
      <c r="R5" s="145"/>
      <c r="S5" s="145"/>
      <c r="T5" s="145"/>
      <c r="U5" s="238">
        <f>SUM(F6:T6)</f>
        <v>10000</v>
      </c>
      <c r="V5" s="31"/>
      <c r="W5" s="36"/>
      <c r="X5" s="2"/>
      <c r="Y5" s="2"/>
    </row>
    <row r="6" spans="1:25" ht="13.5" thickBot="1">
      <c r="A6" s="237"/>
      <c r="B6" s="243"/>
      <c r="C6" s="12">
        <v>10000</v>
      </c>
      <c r="D6" s="142" t="s">
        <v>142</v>
      </c>
      <c r="E6" s="27" t="s">
        <v>131</v>
      </c>
      <c r="F6" s="19">
        <v>1000</v>
      </c>
      <c r="G6" s="19">
        <v>1000</v>
      </c>
      <c r="H6" s="19">
        <v>1000</v>
      </c>
      <c r="I6" s="19">
        <v>1000</v>
      </c>
      <c r="J6" s="19">
        <v>1000</v>
      </c>
      <c r="K6" s="19">
        <v>1000</v>
      </c>
      <c r="L6" s="19">
        <v>1000</v>
      </c>
      <c r="M6" s="19">
        <v>1000</v>
      </c>
      <c r="N6" s="19">
        <v>1000</v>
      </c>
      <c r="O6" s="19">
        <v>1000</v>
      </c>
      <c r="P6" s="146"/>
      <c r="Q6" s="146"/>
      <c r="R6" s="146"/>
      <c r="S6" s="146"/>
      <c r="T6" s="146"/>
      <c r="U6" s="239"/>
      <c r="V6" s="32">
        <f>B5-C6+U5</f>
        <v>200000</v>
      </c>
      <c r="W6" s="37">
        <f>C6-U5</f>
        <v>0</v>
      </c>
      <c r="X6" s="2"/>
      <c r="Y6" s="2"/>
    </row>
    <row r="7" spans="1:25" ht="12.75">
      <c r="A7" s="236" t="s">
        <v>3</v>
      </c>
      <c r="B7" s="8"/>
      <c r="C7" s="13"/>
      <c r="D7" s="152" t="s">
        <v>204</v>
      </c>
      <c r="E7" s="28" t="s">
        <v>116</v>
      </c>
      <c r="F7" s="165" t="s">
        <v>364</v>
      </c>
      <c r="G7" s="166" t="s">
        <v>303</v>
      </c>
      <c r="H7" s="169" t="s">
        <v>291</v>
      </c>
      <c r="I7" s="166" t="s">
        <v>281</v>
      </c>
      <c r="J7" s="166" t="s">
        <v>277</v>
      </c>
      <c r="K7" s="20" t="s">
        <v>271</v>
      </c>
      <c r="L7" s="9" t="s">
        <v>265</v>
      </c>
      <c r="M7" s="9" t="s">
        <v>334</v>
      </c>
      <c r="N7" s="9" t="s">
        <v>332</v>
      </c>
      <c r="O7" s="9" t="s">
        <v>316</v>
      </c>
      <c r="P7" s="9" t="s">
        <v>298</v>
      </c>
      <c r="Q7" s="9" t="s">
        <v>286</v>
      </c>
      <c r="R7" s="171"/>
      <c r="S7" s="171"/>
      <c r="T7" s="171"/>
      <c r="U7" s="244">
        <f>SUM(F8:T8)</f>
        <v>15000</v>
      </c>
      <c r="V7" s="33"/>
      <c r="W7" s="36"/>
      <c r="X7" s="2"/>
      <c r="Y7" s="2"/>
    </row>
    <row r="8" spans="1:25" ht="13.5" thickBot="1">
      <c r="A8" s="237"/>
      <c r="B8" s="10">
        <f>V6</f>
        <v>200000</v>
      </c>
      <c r="C8" s="12">
        <v>15000</v>
      </c>
      <c r="D8" s="140">
        <v>39570</v>
      </c>
      <c r="E8" s="29" t="s">
        <v>117</v>
      </c>
      <c r="F8" s="167">
        <v>1000</v>
      </c>
      <c r="G8" s="168">
        <v>1000</v>
      </c>
      <c r="H8" s="170">
        <v>1000</v>
      </c>
      <c r="I8" s="168">
        <v>1000</v>
      </c>
      <c r="J8" s="168">
        <v>1000</v>
      </c>
      <c r="K8" s="19">
        <v>1000</v>
      </c>
      <c r="L8" s="19">
        <v>1000</v>
      </c>
      <c r="M8" s="19">
        <v>1000</v>
      </c>
      <c r="N8" s="19">
        <v>2000</v>
      </c>
      <c r="O8" s="19">
        <v>2000</v>
      </c>
      <c r="P8" s="19">
        <v>1000</v>
      </c>
      <c r="Q8" s="19">
        <v>2000</v>
      </c>
      <c r="R8" s="172"/>
      <c r="S8" s="172"/>
      <c r="T8" s="172"/>
      <c r="U8" s="245"/>
      <c r="V8" s="33">
        <f>B8-C8+U7</f>
        <v>200000</v>
      </c>
      <c r="W8" s="37">
        <f>C8-U7</f>
        <v>0</v>
      </c>
      <c r="X8" s="2"/>
      <c r="Y8" s="2"/>
    </row>
    <row r="9" spans="1:25" ht="12.75">
      <c r="A9" s="236" t="s">
        <v>4</v>
      </c>
      <c r="B9" s="8"/>
      <c r="C9" s="13"/>
      <c r="D9" s="152" t="s">
        <v>205</v>
      </c>
      <c r="E9" s="28" t="s">
        <v>145</v>
      </c>
      <c r="F9" s="20" t="s">
        <v>305</v>
      </c>
      <c r="G9" s="9" t="s">
        <v>360</v>
      </c>
      <c r="H9" s="9" t="s">
        <v>290</v>
      </c>
      <c r="I9" s="9" t="s">
        <v>283</v>
      </c>
      <c r="J9" s="9" t="s">
        <v>278</v>
      </c>
      <c r="K9" s="9" t="s">
        <v>273</v>
      </c>
      <c r="L9" s="9" t="s">
        <v>266</v>
      </c>
      <c r="M9" s="9" t="s">
        <v>258</v>
      </c>
      <c r="N9" s="9" t="s">
        <v>336</v>
      </c>
      <c r="O9" s="9" t="s">
        <v>326</v>
      </c>
      <c r="P9" s="9" t="s">
        <v>320</v>
      </c>
      <c r="Q9" s="9" t="s">
        <v>313</v>
      </c>
      <c r="R9" s="9" t="s">
        <v>305</v>
      </c>
      <c r="S9" s="9" t="s">
        <v>299</v>
      </c>
      <c r="T9" s="158" t="s">
        <v>289</v>
      </c>
      <c r="U9" s="238">
        <f>SUM(F10:T10)</f>
        <v>15000</v>
      </c>
      <c r="V9" s="31"/>
      <c r="W9" s="36"/>
      <c r="X9" s="2"/>
      <c r="Y9" s="2"/>
    </row>
    <row r="10" spans="1:25" ht="13.5" thickBot="1">
      <c r="A10" s="237"/>
      <c r="B10" s="10">
        <f>V8</f>
        <v>200000</v>
      </c>
      <c r="C10" s="12">
        <v>15000</v>
      </c>
      <c r="D10" s="140">
        <v>39570</v>
      </c>
      <c r="E10" s="29" t="s">
        <v>99</v>
      </c>
      <c r="F10" s="19">
        <v>1000</v>
      </c>
      <c r="G10" s="19">
        <v>1000</v>
      </c>
      <c r="H10" s="19">
        <v>1000</v>
      </c>
      <c r="I10" s="19">
        <v>1000</v>
      </c>
      <c r="J10" s="19">
        <v>1000</v>
      </c>
      <c r="K10" s="19">
        <v>1000</v>
      </c>
      <c r="L10" s="19">
        <v>1000</v>
      </c>
      <c r="M10" s="19">
        <v>1000</v>
      </c>
      <c r="N10" s="19">
        <v>1000</v>
      </c>
      <c r="O10" s="19">
        <v>1000</v>
      </c>
      <c r="P10" s="19">
        <v>1000</v>
      </c>
      <c r="Q10" s="19">
        <v>1000</v>
      </c>
      <c r="R10" s="19">
        <v>1000</v>
      </c>
      <c r="S10" s="19">
        <v>1000</v>
      </c>
      <c r="T10" s="159">
        <v>1000</v>
      </c>
      <c r="U10" s="239"/>
      <c r="V10" s="32">
        <f>B10-C10+U9</f>
        <v>200000</v>
      </c>
      <c r="W10" s="37">
        <f>C10-U9</f>
        <v>0</v>
      </c>
      <c r="X10" s="2"/>
      <c r="Y10" s="2"/>
    </row>
    <row r="11" spans="1:25" ht="12.75">
      <c r="A11" s="236" t="s">
        <v>5</v>
      </c>
      <c r="B11" s="8"/>
      <c r="C11" s="13"/>
      <c r="D11" s="152" t="s">
        <v>206</v>
      </c>
      <c r="E11" s="28" t="s">
        <v>107</v>
      </c>
      <c r="F11" s="20" t="s">
        <v>309</v>
      </c>
      <c r="G11" s="9" t="s">
        <v>300</v>
      </c>
      <c r="H11" s="9" t="s">
        <v>289</v>
      </c>
      <c r="I11" s="9" t="s">
        <v>284</v>
      </c>
      <c r="J11" s="9" t="s">
        <v>277</v>
      </c>
      <c r="K11" s="9" t="s">
        <v>345</v>
      </c>
      <c r="L11" s="9" t="s">
        <v>264</v>
      </c>
      <c r="M11" s="9" t="s">
        <v>25</v>
      </c>
      <c r="N11" s="9" t="s">
        <v>328</v>
      </c>
      <c r="O11" s="9" t="s">
        <v>322</v>
      </c>
      <c r="P11" s="9" t="s">
        <v>313</v>
      </c>
      <c r="Q11" s="9" t="s">
        <v>305</v>
      </c>
      <c r="R11" s="9" t="s">
        <v>298</v>
      </c>
      <c r="S11" s="9" t="s">
        <v>288</v>
      </c>
      <c r="T11" s="163"/>
      <c r="U11" s="244">
        <f>SUM(F12:T12)</f>
        <v>15000</v>
      </c>
      <c r="V11" s="34"/>
      <c r="W11" s="36"/>
      <c r="X11" s="2"/>
      <c r="Y11" s="2"/>
    </row>
    <row r="12" spans="1:25" ht="13.5" thickBot="1">
      <c r="A12" s="237"/>
      <c r="B12" s="10">
        <f>V10</f>
        <v>200000</v>
      </c>
      <c r="C12" s="12">
        <v>15000</v>
      </c>
      <c r="D12" s="140">
        <v>39570</v>
      </c>
      <c r="E12" s="29" t="s">
        <v>108</v>
      </c>
      <c r="F12" s="19">
        <v>1000</v>
      </c>
      <c r="G12" s="19">
        <v>1000</v>
      </c>
      <c r="H12" s="19">
        <v>1000</v>
      </c>
      <c r="I12" s="19">
        <v>1000</v>
      </c>
      <c r="J12" s="19">
        <v>1000</v>
      </c>
      <c r="K12" s="19">
        <v>1000</v>
      </c>
      <c r="L12" s="19">
        <v>1000</v>
      </c>
      <c r="M12" s="19">
        <v>1000</v>
      </c>
      <c r="N12" s="19">
        <v>2000</v>
      </c>
      <c r="O12" s="19">
        <v>1000</v>
      </c>
      <c r="P12" s="19">
        <v>1000</v>
      </c>
      <c r="Q12" s="19">
        <v>1000</v>
      </c>
      <c r="R12" s="19">
        <v>1000</v>
      </c>
      <c r="S12" s="19">
        <v>1000</v>
      </c>
      <c r="T12" s="161"/>
      <c r="U12" s="245"/>
      <c r="V12" s="32">
        <f>B12-C12+U11</f>
        <v>200000</v>
      </c>
      <c r="W12" s="37">
        <f>C12-U11</f>
        <v>0</v>
      </c>
      <c r="X12" s="2"/>
      <c r="Y12" s="2"/>
    </row>
    <row r="13" spans="1:25" ht="12.75">
      <c r="A13" s="236" t="s">
        <v>6</v>
      </c>
      <c r="B13" s="8"/>
      <c r="C13" s="13"/>
      <c r="D13" s="152" t="s">
        <v>207</v>
      </c>
      <c r="E13" s="28" t="s">
        <v>95</v>
      </c>
      <c r="F13" s="20" t="s">
        <v>358</v>
      </c>
      <c r="G13" s="9" t="s">
        <v>298</v>
      </c>
      <c r="H13" s="9" t="s">
        <v>290</v>
      </c>
      <c r="I13" s="9" t="s">
        <v>285</v>
      </c>
      <c r="J13" s="9" t="s">
        <v>278</v>
      </c>
      <c r="K13" s="9" t="s">
        <v>272</v>
      </c>
      <c r="L13" s="9" t="s">
        <v>343</v>
      </c>
      <c r="M13" s="9" t="s">
        <v>25</v>
      </c>
      <c r="N13" s="9" t="s">
        <v>333</v>
      </c>
      <c r="O13" s="9" t="s">
        <v>327</v>
      </c>
      <c r="P13" s="9" t="s">
        <v>321</v>
      </c>
      <c r="Q13" s="9" t="s">
        <v>313</v>
      </c>
      <c r="R13" s="9" t="s">
        <v>306</v>
      </c>
      <c r="S13" s="9" t="s">
        <v>299</v>
      </c>
      <c r="T13" s="9" t="s">
        <v>292</v>
      </c>
      <c r="U13" s="238">
        <f>SUM(F14:T14)</f>
        <v>15000</v>
      </c>
      <c r="V13" s="34"/>
      <c r="W13" s="36"/>
      <c r="X13" s="2"/>
      <c r="Y13" s="2"/>
    </row>
    <row r="14" spans="1:25" ht="13.5" thickBot="1">
      <c r="A14" s="237"/>
      <c r="B14" s="10">
        <f>V12</f>
        <v>200000</v>
      </c>
      <c r="C14" s="12">
        <v>15000</v>
      </c>
      <c r="D14" s="140">
        <v>39570</v>
      </c>
      <c r="E14" s="29" t="s">
        <v>96</v>
      </c>
      <c r="F14" s="19">
        <v>1000</v>
      </c>
      <c r="G14" s="19">
        <v>1000</v>
      </c>
      <c r="H14" s="19">
        <v>1000</v>
      </c>
      <c r="I14" s="19">
        <v>1000</v>
      </c>
      <c r="J14" s="19">
        <v>1000</v>
      </c>
      <c r="K14" s="19">
        <v>1000</v>
      </c>
      <c r="L14" s="19">
        <v>1000</v>
      </c>
      <c r="M14" s="19">
        <v>1000</v>
      </c>
      <c r="N14" s="19">
        <v>1000</v>
      </c>
      <c r="O14" s="19">
        <v>1000</v>
      </c>
      <c r="P14" s="19">
        <v>1000</v>
      </c>
      <c r="Q14" s="19">
        <v>1000</v>
      </c>
      <c r="R14" s="19">
        <v>1000</v>
      </c>
      <c r="S14" s="19">
        <v>1000</v>
      </c>
      <c r="T14" s="19">
        <v>1000</v>
      </c>
      <c r="U14" s="239"/>
      <c r="V14" s="32">
        <f>V12+B13-C14+U13</f>
        <v>200000</v>
      </c>
      <c r="W14" s="37">
        <f>C14-U13</f>
        <v>0</v>
      </c>
      <c r="X14" s="2"/>
      <c r="Y14" s="2"/>
    </row>
    <row r="15" spans="1:25" ht="12.75">
      <c r="A15" s="236" t="s">
        <v>7</v>
      </c>
      <c r="B15" s="8"/>
      <c r="C15" s="13"/>
      <c r="D15" s="152" t="s">
        <v>208</v>
      </c>
      <c r="E15" s="28" t="s">
        <v>101</v>
      </c>
      <c r="F15" s="9" t="s">
        <v>312</v>
      </c>
      <c r="G15" s="9" t="s">
        <v>306</v>
      </c>
      <c r="H15" s="9" t="s">
        <v>303</v>
      </c>
      <c r="I15" s="9" t="s">
        <v>290</v>
      </c>
      <c r="J15" s="9" t="s">
        <v>284</v>
      </c>
      <c r="K15" s="160" t="s">
        <v>347</v>
      </c>
      <c r="L15" s="9" t="s">
        <v>271</v>
      </c>
      <c r="M15" s="9" t="s">
        <v>264</v>
      </c>
      <c r="N15" s="9" t="s">
        <v>341</v>
      </c>
      <c r="O15" s="9" t="s">
        <v>333</v>
      </c>
      <c r="P15" s="9" t="s">
        <v>328</v>
      </c>
      <c r="Q15" s="164"/>
      <c r="R15" s="164"/>
      <c r="S15" s="164"/>
      <c r="T15" s="163"/>
      <c r="U15" s="244">
        <f>SUM(F16:T16)</f>
        <v>15000</v>
      </c>
      <c r="V15" s="34"/>
      <c r="W15" s="36"/>
      <c r="X15" s="2"/>
      <c r="Y15" s="2"/>
    </row>
    <row r="16" spans="1:25" ht="13.5" thickBot="1">
      <c r="A16" s="237"/>
      <c r="B16" s="10">
        <f>V14</f>
        <v>200000</v>
      </c>
      <c r="C16" s="12">
        <v>15000</v>
      </c>
      <c r="D16" s="140">
        <v>39570</v>
      </c>
      <c r="E16" s="29" t="s">
        <v>102</v>
      </c>
      <c r="F16" s="19">
        <v>2000</v>
      </c>
      <c r="G16" s="19">
        <v>2000</v>
      </c>
      <c r="H16" s="19">
        <v>1000</v>
      </c>
      <c r="I16" s="19">
        <v>1000</v>
      </c>
      <c r="J16" s="19">
        <v>2000</v>
      </c>
      <c r="K16" s="19">
        <v>2000</v>
      </c>
      <c r="L16" s="19">
        <v>1000</v>
      </c>
      <c r="M16" s="19">
        <v>1000</v>
      </c>
      <c r="N16" s="19">
        <v>1000</v>
      </c>
      <c r="O16" s="19">
        <v>1000</v>
      </c>
      <c r="P16" s="19">
        <v>1000</v>
      </c>
      <c r="Q16" s="162"/>
      <c r="R16" s="162"/>
      <c r="S16" s="162"/>
      <c r="T16" s="174"/>
      <c r="U16" s="245"/>
      <c r="V16" s="32">
        <f>B16-C16+U15</f>
        <v>200000</v>
      </c>
      <c r="W16" s="37">
        <f>C16-U15</f>
        <v>0</v>
      </c>
      <c r="X16" s="2"/>
      <c r="Y16" s="2"/>
    </row>
    <row r="17" spans="1:25" ht="12.75">
      <c r="A17" s="236" t="s">
        <v>8</v>
      </c>
      <c r="B17" s="8"/>
      <c r="C17" s="13"/>
      <c r="D17" s="152" t="s">
        <v>209</v>
      </c>
      <c r="E17" s="28" t="s">
        <v>146</v>
      </c>
      <c r="F17" s="20" t="s">
        <v>306</v>
      </c>
      <c r="G17" s="9" t="s">
        <v>298</v>
      </c>
      <c r="H17" s="9" t="s">
        <v>290</v>
      </c>
      <c r="I17" s="9" t="s">
        <v>285</v>
      </c>
      <c r="J17" s="9" t="s">
        <v>277</v>
      </c>
      <c r="K17" s="9" t="s">
        <v>272</v>
      </c>
      <c r="L17" s="9" t="s">
        <v>343</v>
      </c>
      <c r="M17" s="9" t="s">
        <v>258</v>
      </c>
      <c r="N17" s="9" t="s">
        <v>333</v>
      </c>
      <c r="O17" s="9" t="s">
        <v>327</v>
      </c>
      <c r="P17" s="9" t="s">
        <v>320</v>
      </c>
      <c r="Q17" s="9" t="s">
        <v>313</v>
      </c>
      <c r="R17" s="9" t="s">
        <v>306</v>
      </c>
      <c r="S17" s="9" t="s">
        <v>298</v>
      </c>
      <c r="T17" s="9" t="s">
        <v>290</v>
      </c>
      <c r="U17" s="238">
        <f>SUM(F18:T18)</f>
        <v>15000</v>
      </c>
      <c r="V17" s="34"/>
      <c r="W17" s="36"/>
      <c r="X17" s="2"/>
      <c r="Y17" s="2"/>
    </row>
    <row r="18" spans="1:25" ht="13.5" thickBot="1">
      <c r="A18" s="237"/>
      <c r="B18" s="10">
        <f>V16</f>
        <v>200000</v>
      </c>
      <c r="C18" s="12">
        <v>15000</v>
      </c>
      <c r="D18" s="140">
        <v>39582</v>
      </c>
      <c r="E18" s="29" t="s">
        <v>147</v>
      </c>
      <c r="F18" s="19">
        <v>1000</v>
      </c>
      <c r="G18" s="19">
        <v>1000</v>
      </c>
      <c r="H18" s="19">
        <v>1000</v>
      </c>
      <c r="I18" s="19">
        <v>1000</v>
      </c>
      <c r="J18" s="19">
        <v>1000</v>
      </c>
      <c r="K18" s="19">
        <v>1000</v>
      </c>
      <c r="L18" s="19">
        <v>1000</v>
      </c>
      <c r="M18" s="19">
        <v>1000</v>
      </c>
      <c r="N18" s="19">
        <v>1000</v>
      </c>
      <c r="O18" s="19">
        <v>1000</v>
      </c>
      <c r="P18" s="19">
        <v>1000</v>
      </c>
      <c r="Q18" s="19">
        <v>1000</v>
      </c>
      <c r="R18" s="19">
        <v>1000</v>
      </c>
      <c r="S18" s="19">
        <v>1000</v>
      </c>
      <c r="T18" s="19">
        <v>1000</v>
      </c>
      <c r="U18" s="239"/>
      <c r="V18" s="32">
        <f>B18-C18+U17</f>
        <v>200000</v>
      </c>
      <c r="W18" s="37">
        <f>C18-U17</f>
        <v>0</v>
      </c>
      <c r="X18" s="2"/>
      <c r="Y18" s="2"/>
    </row>
    <row r="19" spans="1:25" ht="12.75">
      <c r="A19" s="236" t="s">
        <v>9</v>
      </c>
      <c r="B19" s="8"/>
      <c r="C19" s="13"/>
      <c r="D19" s="152" t="s">
        <v>210</v>
      </c>
      <c r="E19" s="28" t="s">
        <v>89</v>
      </c>
      <c r="F19" s="20" t="s">
        <v>364</v>
      </c>
      <c r="G19" s="9" t="s">
        <v>303</v>
      </c>
      <c r="H19" s="9" t="s">
        <v>291</v>
      </c>
      <c r="I19" s="9" t="s">
        <v>281</v>
      </c>
      <c r="J19" s="9" t="s">
        <v>277</v>
      </c>
      <c r="K19" s="9" t="s">
        <v>271</v>
      </c>
      <c r="L19" s="9" t="s">
        <v>265</v>
      </c>
      <c r="M19" s="9" t="s">
        <v>258</v>
      </c>
      <c r="N19" s="9" t="s">
        <v>334</v>
      </c>
      <c r="O19" s="9" t="s">
        <v>328</v>
      </c>
      <c r="P19" s="9" t="s">
        <v>320</v>
      </c>
      <c r="Q19" s="9" t="s">
        <v>312</v>
      </c>
      <c r="R19" s="9" t="s">
        <v>307</v>
      </c>
      <c r="S19" s="9" t="s">
        <v>298</v>
      </c>
      <c r="T19" s="9" t="s">
        <v>291</v>
      </c>
      <c r="U19" s="244">
        <f>SUM(F20:T20)</f>
        <v>15000</v>
      </c>
      <c r="V19" s="34"/>
      <c r="W19" s="36"/>
      <c r="X19" s="2"/>
      <c r="Y19" s="2"/>
    </row>
    <row r="20" spans="1:25" ht="13.5" thickBot="1">
      <c r="A20" s="237"/>
      <c r="B20" s="10">
        <f>V18</f>
        <v>200000</v>
      </c>
      <c r="C20" s="12">
        <v>15000</v>
      </c>
      <c r="D20" s="140">
        <v>39582</v>
      </c>
      <c r="E20" s="29" t="s">
        <v>90</v>
      </c>
      <c r="F20" s="19">
        <v>1000</v>
      </c>
      <c r="G20" s="19">
        <v>1000</v>
      </c>
      <c r="H20" s="19">
        <v>1000</v>
      </c>
      <c r="I20" s="19">
        <v>1000</v>
      </c>
      <c r="J20" s="19">
        <v>1000</v>
      </c>
      <c r="K20" s="19">
        <v>1000</v>
      </c>
      <c r="L20" s="19">
        <v>1000</v>
      </c>
      <c r="M20" s="19">
        <v>1000</v>
      </c>
      <c r="N20" s="19">
        <v>1000</v>
      </c>
      <c r="O20" s="19">
        <v>1000</v>
      </c>
      <c r="P20" s="19">
        <v>1000</v>
      </c>
      <c r="Q20" s="19">
        <v>1000</v>
      </c>
      <c r="R20" s="19">
        <v>1000</v>
      </c>
      <c r="S20" s="19">
        <v>1000</v>
      </c>
      <c r="T20" s="19">
        <v>1000</v>
      </c>
      <c r="U20" s="245"/>
      <c r="V20" s="32">
        <f>B20-C20+U19</f>
        <v>200000</v>
      </c>
      <c r="W20" s="37">
        <f>C20-U19</f>
        <v>0</v>
      </c>
      <c r="X20" s="2"/>
      <c r="Y20" s="2"/>
    </row>
    <row r="21" spans="1:25" ht="12.75">
      <c r="A21" s="236" t="s">
        <v>10</v>
      </c>
      <c r="B21" s="8"/>
      <c r="C21" s="13"/>
      <c r="D21" s="152" t="s">
        <v>211</v>
      </c>
      <c r="E21" s="28" t="s">
        <v>85</v>
      </c>
      <c r="F21" s="20" t="s">
        <v>303</v>
      </c>
      <c r="G21" s="9" t="s">
        <v>357</v>
      </c>
      <c r="H21" s="9" t="s">
        <v>353</v>
      </c>
      <c r="I21" s="9" t="s">
        <v>349</v>
      </c>
      <c r="J21" s="9" t="s">
        <v>346</v>
      </c>
      <c r="K21" s="9" t="s">
        <v>265</v>
      </c>
      <c r="L21" s="9" t="s">
        <v>342</v>
      </c>
      <c r="M21" s="9" t="s">
        <v>337</v>
      </c>
      <c r="N21" s="9" t="s">
        <v>329</v>
      </c>
      <c r="O21" s="9" t="s">
        <v>320</v>
      </c>
      <c r="P21" s="9" t="s">
        <v>314</v>
      </c>
      <c r="Q21" s="9" t="s">
        <v>307</v>
      </c>
      <c r="R21" s="9" t="s">
        <v>303</v>
      </c>
      <c r="S21" s="9" t="s">
        <v>293</v>
      </c>
      <c r="T21" s="9" t="s">
        <v>285</v>
      </c>
      <c r="U21" s="238">
        <f>SUM(F22:T22)</f>
        <v>15000</v>
      </c>
      <c r="V21" s="34"/>
      <c r="W21" s="36"/>
      <c r="X21" s="2"/>
      <c r="Y21" s="2"/>
    </row>
    <row r="22" spans="1:25" ht="13.5" thickBot="1">
      <c r="A22" s="237"/>
      <c r="B22" s="10">
        <f>V20</f>
        <v>200000</v>
      </c>
      <c r="C22" s="12">
        <v>15000</v>
      </c>
      <c r="D22" s="140">
        <v>39605</v>
      </c>
      <c r="E22" s="29" t="s">
        <v>86</v>
      </c>
      <c r="F22" s="19">
        <v>1000</v>
      </c>
      <c r="G22" s="19">
        <v>1000</v>
      </c>
      <c r="H22" s="19">
        <v>1000</v>
      </c>
      <c r="I22" s="19">
        <v>1000</v>
      </c>
      <c r="J22" s="19">
        <v>1000</v>
      </c>
      <c r="K22" s="19">
        <v>1000</v>
      </c>
      <c r="L22" s="19">
        <v>1000</v>
      </c>
      <c r="M22" s="19">
        <v>1000</v>
      </c>
      <c r="N22" s="19">
        <v>1000</v>
      </c>
      <c r="O22" s="19">
        <v>1000</v>
      </c>
      <c r="P22" s="19">
        <v>1000</v>
      </c>
      <c r="Q22" s="19">
        <v>1000</v>
      </c>
      <c r="R22" s="19">
        <v>1000</v>
      </c>
      <c r="S22" s="19">
        <v>1000</v>
      </c>
      <c r="T22" s="19">
        <v>1000</v>
      </c>
      <c r="U22" s="239"/>
      <c r="V22" s="32">
        <f>B22-C22+U21</f>
        <v>200000</v>
      </c>
      <c r="W22" s="37">
        <f>C22-U21</f>
        <v>0</v>
      </c>
      <c r="X22" s="2"/>
      <c r="Y22" s="2"/>
    </row>
    <row r="23" spans="1:25" ht="12.75">
      <c r="A23" s="248" t="s">
        <v>11</v>
      </c>
      <c r="B23" s="8"/>
      <c r="C23" s="13"/>
      <c r="D23" s="152" t="s">
        <v>212</v>
      </c>
      <c r="E23" s="28" t="s">
        <v>148</v>
      </c>
      <c r="F23" s="20" t="s">
        <v>290</v>
      </c>
      <c r="G23" s="9" t="s">
        <v>285</v>
      </c>
      <c r="H23" s="9" t="s">
        <v>279</v>
      </c>
      <c r="I23" s="9" t="s">
        <v>272</v>
      </c>
      <c r="J23" s="9" t="s">
        <v>343</v>
      </c>
      <c r="K23" s="9" t="s">
        <v>25</v>
      </c>
      <c r="L23" s="9" t="s">
        <v>333</v>
      </c>
      <c r="M23" s="9" t="s">
        <v>327</v>
      </c>
      <c r="N23" s="9" t="s">
        <v>323</v>
      </c>
      <c r="O23" s="9" t="s">
        <v>313</v>
      </c>
      <c r="P23" s="9" t="s">
        <v>306</v>
      </c>
      <c r="Q23" s="9" t="s">
        <v>302</v>
      </c>
      <c r="R23" s="9" t="s">
        <v>290</v>
      </c>
      <c r="S23" s="9" t="s">
        <v>285</v>
      </c>
      <c r="T23" s="9" t="s">
        <v>279</v>
      </c>
      <c r="U23" s="253">
        <f>SUM(F24:T24)</f>
        <v>15000</v>
      </c>
      <c r="V23" s="34"/>
      <c r="W23" s="36"/>
      <c r="X23" s="2"/>
      <c r="Y23" s="2"/>
    </row>
    <row r="24" spans="1:25" ht="13.5" thickBot="1">
      <c r="A24" s="249"/>
      <c r="B24" s="10">
        <f>V22</f>
        <v>200000</v>
      </c>
      <c r="C24" s="12">
        <v>15000</v>
      </c>
      <c r="D24" s="140">
        <v>39633</v>
      </c>
      <c r="E24" s="29" t="s">
        <v>133</v>
      </c>
      <c r="F24" s="19">
        <v>1000</v>
      </c>
      <c r="G24" s="19">
        <v>1000</v>
      </c>
      <c r="H24" s="19">
        <v>1000</v>
      </c>
      <c r="I24" s="19">
        <v>1000</v>
      </c>
      <c r="J24" s="19">
        <v>1000</v>
      </c>
      <c r="K24" s="19">
        <v>1000</v>
      </c>
      <c r="L24" s="19">
        <v>1000</v>
      </c>
      <c r="M24" s="19">
        <v>1000</v>
      </c>
      <c r="N24" s="19">
        <v>1000</v>
      </c>
      <c r="O24" s="19">
        <v>1000</v>
      </c>
      <c r="P24" s="19">
        <v>1000</v>
      </c>
      <c r="Q24" s="19">
        <v>1000</v>
      </c>
      <c r="R24" s="19">
        <v>1000</v>
      </c>
      <c r="S24" s="19">
        <v>1000</v>
      </c>
      <c r="T24" s="19">
        <v>1000</v>
      </c>
      <c r="U24" s="254"/>
      <c r="V24" s="32">
        <f>B24-C24+U23</f>
        <v>200000</v>
      </c>
      <c r="W24" s="37">
        <f>C24-U23</f>
        <v>0</v>
      </c>
      <c r="X24" s="2"/>
      <c r="Y24" s="2"/>
    </row>
    <row r="25" spans="1:25" ht="12.75">
      <c r="A25" s="248" t="s">
        <v>12</v>
      </c>
      <c r="B25" s="8"/>
      <c r="C25" s="13"/>
      <c r="D25" s="152" t="s">
        <v>213</v>
      </c>
      <c r="E25" s="28" t="s">
        <v>149</v>
      </c>
      <c r="F25" s="20" t="s">
        <v>291</v>
      </c>
      <c r="G25" s="9" t="s">
        <v>354</v>
      </c>
      <c r="H25" s="160" t="s">
        <v>277</v>
      </c>
      <c r="I25" s="9" t="s">
        <v>345</v>
      </c>
      <c r="J25" s="9" t="s">
        <v>257</v>
      </c>
      <c r="K25" s="9" t="s">
        <v>258</v>
      </c>
      <c r="L25" s="9" t="s">
        <v>334</v>
      </c>
      <c r="M25" s="9" t="s">
        <v>327</v>
      </c>
      <c r="N25" s="9" t="s">
        <v>321</v>
      </c>
      <c r="O25" s="9" t="s">
        <v>311</v>
      </c>
      <c r="P25" s="9" t="s">
        <v>306</v>
      </c>
      <c r="Q25" s="9" t="s">
        <v>302</v>
      </c>
      <c r="R25" s="9" t="s">
        <v>292</v>
      </c>
      <c r="S25" s="9" t="s">
        <v>282</v>
      </c>
      <c r="T25" s="9" t="s">
        <v>278</v>
      </c>
      <c r="U25" s="253">
        <f>SUM(F26:T26)</f>
        <v>15000</v>
      </c>
      <c r="V25" s="34"/>
      <c r="W25" s="36"/>
      <c r="X25" s="2"/>
      <c r="Y25" s="2"/>
    </row>
    <row r="26" spans="1:25" ht="13.5" thickBot="1">
      <c r="A26" s="249"/>
      <c r="B26" s="10">
        <f>V24</f>
        <v>200000</v>
      </c>
      <c r="C26" s="12">
        <v>15000</v>
      </c>
      <c r="D26" s="140">
        <v>39633</v>
      </c>
      <c r="E26" s="29" t="s">
        <v>150</v>
      </c>
      <c r="F26" s="19">
        <v>1000</v>
      </c>
      <c r="G26" s="19">
        <v>1000</v>
      </c>
      <c r="H26" s="19">
        <v>1000</v>
      </c>
      <c r="I26" s="19">
        <v>1000</v>
      </c>
      <c r="J26" s="19">
        <v>1000</v>
      </c>
      <c r="K26" s="19">
        <v>1000</v>
      </c>
      <c r="L26" s="19">
        <v>1000</v>
      </c>
      <c r="M26" s="19">
        <v>1000</v>
      </c>
      <c r="N26" s="19">
        <v>1000</v>
      </c>
      <c r="O26" s="19">
        <v>1000</v>
      </c>
      <c r="P26" s="19">
        <v>1000</v>
      </c>
      <c r="Q26" s="19">
        <v>1000</v>
      </c>
      <c r="R26" s="19">
        <v>1000</v>
      </c>
      <c r="S26" s="19">
        <v>1000</v>
      </c>
      <c r="T26" s="19">
        <v>1000</v>
      </c>
      <c r="U26" s="254"/>
      <c r="V26" s="32">
        <f>B26-C26+U25</f>
        <v>200000</v>
      </c>
      <c r="W26" s="37">
        <f>C26-U25</f>
        <v>0</v>
      </c>
      <c r="X26" s="2"/>
      <c r="Y26" s="2"/>
    </row>
    <row r="27" spans="1:25" ht="12.75">
      <c r="A27" s="248" t="s">
        <v>13</v>
      </c>
      <c r="B27" s="8"/>
      <c r="C27" s="13"/>
      <c r="D27" s="152" t="s">
        <v>214</v>
      </c>
      <c r="E27" s="28" t="s">
        <v>151</v>
      </c>
      <c r="F27" s="20" t="s">
        <v>290</v>
      </c>
      <c r="G27" s="9" t="s">
        <v>285</v>
      </c>
      <c r="H27" s="160" t="s">
        <v>279</v>
      </c>
      <c r="I27" s="9" t="s">
        <v>272</v>
      </c>
      <c r="J27" s="9" t="s">
        <v>343</v>
      </c>
      <c r="K27" s="9" t="s">
        <v>25</v>
      </c>
      <c r="L27" s="9" t="s">
        <v>333</v>
      </c>
      <c r="M27" s="9" t="s">
        <v>327</v>
      </c>
      <c r="N27" s="9" t="s">
        <v>323</v>
      </c>
      <c r="O27" s="9" t="s">
        <v>313</v>
      </c>
      <c r="P27" s="9" t="s">
        <v>306</v>
      </c>
      <c r="Q27" s="9" t="s">
        <v>302</v>
      </c>
      <c r="R27" s="9" t="s">
        <v>290</v>
      </c>
      <c r="S27" s="9" t="s">
        <v>285</v>
      </c>
      <c r="T27" s="9" t="s">
        <v>279</v>
      </c>
      <c r="U27" s="253">
        <f>SUM(F28:T28)</f>
        <v>15000</v>
      </c>
      <c r="V27" s="34"/>
      <c r="W27" s="36"/>
      <c r="X27" s="2"/>
      <c r="Y27" s="2"/>
    </row>
    <row r="28" spans="1:25" ht="13.5" thickBot="1">
      <c r="A28" s="249"/>
      <c r="B28" s="10">
        <f>V26</f>
        <v>200000</v>
      </c>
      <c r="C28" s="12">
        <v>15000</v>
      </c>
      <c r="D28" s="140">
        <v>39633</v>
      </c>
      <c r="E28" s="29" t="s">
        <v>152</v>
      </c>
      <c r="F28" s="19">
        <v>1000</v>
      </c>
      <c r="G28" s="19">
        <v>1000</v>
      </c>
      <c r="H28" s="19">
        <v>1000</v>
      </c>
      <c r="I28" s="19">
        <v>1000</v>
      </c>
      <c r="J28" s="19">
        <v>1000</v>
      </c>
      <c r="K28" s="19">
        <v>1000</v>
      </c>
      <c r="L28" s="19">
        <v>1000</v>
      </c>
      <c r="M28" s="19">
        <v>1000</v>
      </c>
      <c r="N28" s="19">
        <v>1000</v>
      </c>
      <c r="O28" s="19">
        <v>1000</v>
      </c>
      <c r="P28" s="19">
        <v>1000</v>
      </c>
      <c r="Q28" s="19">
        <v>1000</v>
      </c>
      <c r="R28" s="19">
        <v>1000</v>
      </c>
      <c r="S28" s="19">
        <v>1000</v>
      </c>
      <c r="T28" s="19">
        <v>1000</v>
      </c>
      <c r="U28" s="254"/>
      <c r="V28" s="32">
        <f>B28-C28+U27</f>
        <v>200000</v>
      </c>
      <c r="W28" s="37">
        <f>C28-U27</f>
        <v>0</v>
      </c>
      <c r="X28" s="2"/>
      <c r="Y28" s="2"/>
    </row>
    <row r="29" spans="1:25" ht="12.75">
      <c r="A29" s="248" t="s">
        <v>14</v>
      </c>
      <c r="B29" s="8"/>
      <c r="C29" s="13"/>
      <c r="D29" s="152" t="s">
        <v>215</v>
      </c>
      <c r="E29" s="28" t="s">
        <v>153</v>
      </c>
      <c r="F29" s="9" t="s">
        <v>361</v>
      </c>
      <c r="G29" s="9" t="s">
        <v>375</v>
      </c>
      <c r="H29" s="9" t="s">
        <v>355</v>
      </c>
      <c r="I29" s="9" t="s">
        <v>350</v>
      </c>
      <c r="J29" s="9" t="s">
        <v>274</v>
      </c>
      <c r="K29" s="9" t="s">
        <v>344</v>
      </c>
      <c r="L29" s="9" t="s">
        <v>25</v>
      </c>
      <c r="M29" s="9" t="s">
        <v>330</v>
      </c>
      <c r="N29" s="9" t="s">
        <v>325</v>
      </c>
      <c r="O29" s="9" t="s">
        <v>324</v>
      </c>
      <c r="P29" s="9" t="s">
        <v>317</v>
      </c>
      <c r="Q29" s="9" t="s">
        <v>301</v>
      </c>
      <c r="R29" s="9" t="s">
        <v>301</v>
      </c>
      <c r="S29" s="175" t="s">
        <v>287</v>
      </c>
      <c r="T29" s="156"/>
      <c r="U29" s="253">
        <f>SUM(F30:T30)</f>
        <v>15000</v>
      </c>
      <c r="V29" s="34"/>
      <c r="W29" s="36"/>
      <c r="X29" s="2"/>
      <c r="Y29" s="2"/>
    </row>
    <row r="30" spans="1:25" ht="13.5" thickBot="1">
      <c r="A30" s="249"/>
      <c r="B30" s="10">
        <f>V28</f>
        <v>200000</v>
      </c>
      <c r="C30" s="12">
        <v>15000</v>
      </c>
      <c r="D30" s="140">
        <v>39633</v>
      </c>
      <c r="E30" s="29" t="s">
        <v>117</v>
      </c>
      <c r="F30" s="19">
        <v>1000</v>
      </c>
      <c r="G30" s="19">
        <v>1000</v>
      </c>
      <c r="H30" s="19">
        <v>1000</v>
      </c>
      <c r="I30" s="19">
        <v>1000</v>
      </c>
      <c r="J30" s="19">
        <v>1000</v>
      </c>
      <c r="K30" s="19">
        <v>1000</v>
      </c>
      <c r="L30" s="19">
        <v>1000</v>
      </c>
      <c r="M30" s="19">
        <v>1000</v>
      </c>
      <c r="N30" s="19">
        <v>1000</v>
      </c>
      <c r="O30" s="19">
        <v>1000</v>
      </c>
      <c r="P30" s="19">
        <v>1000</v>
      </c>
      <c r="Q30" s="19">
        <v>1000</v>
      </c>
      <c r="R30" s="19">
        <v>1000</v>
      </c>
      <c r="S30" s="176">
        <v>2000</v>
      </c>
      <c r="T30" s="157"/>
      <c r="U30" s="254"/>
      <c r="V30" s="32">
        <f>B30-C30+U29</f>
        <v>200000</v>
      </c>
      <c r="W30" s="37">
        <f>C30-U29</f>
        <v>0</v>
      </c>
      <c r="X30" s="2"/>
      <c r="Y30" s="2"/>
    </row>
    <row r="31" spans="1:25" ht="12.75">
      <c r="A31" s="248" t="s">
        <v>31</v>
      </c>
      <c r="B31" s="8"/>
      <c r="C31" s="13"/>
      <c r="D31" s="152" t="s">
        <v>216</v>
      </c>
      <c r="E31" s="28" t="s">
        <v>154</v>
      </c>
      <c r="F31" s="20" t="s">
        <v>274</v>
      </c>
      <c r="G31" s="9" t="s">
        <v>340</v>
      </c>
      <c r="H31" s="9" t="s">
        <v>25</v>
      </c>
      <c r="I31" s="9" t="s">
        <v>338</v>
      </c>
      <c r="J31" s="9" t="s">
        <v>331</v>
      </c>
      <c r="K31" s="9" t="s">
        <v>324</v>
      </c>
      <c r="L31" s="9" t="s">
        <v>315</v>
      </c>
      <c r="M31" s="9" t="s">
        <v>308</v>
      </c>
      <c r="N31" s="9" t="s">
        <v>304</v>
      </c>
      <c r="O31" s="9" t="s">
        <v>292</v>
      </c>
      <c r="P31" s="147"/>
      <c r="Q31" s="147"/>
      <c r="R31" s="147"/>
      <c r="S31" s="147"/>
      <c r="T31" s="147"/>
      <c r="U31" s="253">
        <f>SUM(F32:T32)</f>
        <v>10000</v>
      </c>
      <c r="V31" s="34"/>
      <c r="W31" s="36"/>
      <c r="X31" s="2"/>
      <c r="Y31" s="2"/>
    </row>
    <row r="32" spans="1:25" ht="13.5" thickBot="1">
      <c r="A32" s="249"/>
      <c r="B32" s="10">
        <f>V30</f>
        <v>200000</v>
      </c>
      <c r="C32" s="12">
        <v>10000</v>
      </c>
      <c r="D32" s="140">
        <v>39724</v>
      </c>
      <c r="E32" s="29" t="s">
        <v>155</v>
      </c>
      <c r="F32" s="19">
        <v>1000</v>
      </c>
      <c r="G32" s="19">
        <v>1000</v>
      </c>
      <c r="H32" s="19">
        <v>1000</v>
      </c>
      <c r="I32" s="19">
        <v>1000</v>
      </c>
      <c r="J32" s="19">
        <v>1000</v>
      </c>
      <c r="K32" s="19">
        <v>1000</v>
      </c>
      <c r="L32" s="19">
        <v>1000</v>
      </c>
      <c r="M32" s="19">
        <v>1000</v>
      </c>
      <c r="N32" s="19">
        <v>1000</v>
      </c>
      <c r="O32" s="19">
        <v>1000</v>
      </c>
      <c r="P32" s="146"/>
      <c r="Q32" s="146"/>
      <c r="R32" s="146"/>
      <c r="S32" s="146"/>
      <c r="T32" s="146"/>
      <c r="U32" s="254"/>
      <c r="V32" s="32">
        <f>B32-C32+U31</f>
        <v>200000</v>
      </c>
      <c r="W32" s="37">
        <f>C32-U31</f>
        <v>0</v>
      </c>
      <c r="X32" s="2"/>
      <c r="Y32" s="2"/>
    </row>
    <row r="33" spans="1:25" ht="12.75">
      <c r="A33" s="248" t="s">
        <v>32</v>
      </c>
      <c r="B33" s="8"/>
      <c r="C33" s="13"/>
      <c r="D33" s="152" t="s">
        <v>217</v>
      </c>
      <c r="E33" s="28" t="s">
        <v>118</v>
      </c>
      <c r="F33" s="20" t="s">
        <v>265</v>
      </c>
      <c r="G33" s="9" t="s">
        <v>258</v>
      </c>
      <c r="H33" s="9" t="s">
        <v>334</v>
      </c>
      <c r="I33" s="9" t="s">
        <v>328</v>
      </c>
      <c r="J33" s="9" t="s">
        <v>321</v>
      </c>
      <c r="K33" s="9" t="s">
        <v>312</v>
      </c>
      <c r="L33" s="9" t="s">
        <v>307</v>
      </c>
      <c r="M33" s="9" t="s">
        <v>299</v>
      </c>
      <c r="N33" s="9" t="s">
        <v>291</v>
      </c>
      <c r="O33" s="9" t="s">
        <v>282</v>
      </c>
      <c r="P33" s="147"/>
      <c r="Q33" s="147"/>
      <c r="R33" s="147"/>
      <c r="S33" s="147"/>
      <c r="T33" s="147"/>
      <c r="U33" s="253">
        <f>SUM(F34:T34)</f>
        <v>10000</v>
      </c>
      <c r="V33" s="34"/>
      <c r="W33" s="36"/>
      <c r="X33" s="2"/>
      <c r="Y33" s="2"/>
    </row>
    <row r="34" spans="1:25" ht="13.5" thickBot="1">
      <c r="A34" s="249"/>
      <c r="B34" s="10">
        <f>V24</f>
        <v>200000</v>
      </c>
      <c r="C34" s="12">
        <v>10000</v>
      </c>
      <c r="D34" s="140">
        <v>39759</v>
      </c>
      <c r="E34" s="29" t="s">
        <v>119</v>
      </c>
      <c r="F34" s="19">
        <v>1000</v>
      </c>
      <c r="G34" s="19">
        <v>1000</v>
      </c>
      <c r="H34" s="19">
        <v>1000</v>
      </c>
      <c r="I34" s="19">
        <v>1000</v>
      </c>
      <c r="J34" s="19">
        <v>1000</v>
      </c>
      <c r="K34" s="19">
        <v>1000</v>
      </c>
      <c r="L34" s="19">
        <v>1000</v>
      </c>
      <c r="M34" s="19">
        <v>1000</v>
      </c>
      <c r="N34" s="19">
        <v>1000</v>
      </c>
      <c r="O34" s="19">
        <v>1000</v>
      </c>
      <c r="P34" s="146"/>
      <c r="Q34" s="146"/>
      <c r="R34" s="146"/>
      <c r="S34" s="146"/>
      <c r="T34" s="146"/>
      <c r="U34" s="254"/>
      <c r="V34" s="32">
        <f>B34-C34+U33</f>
        <v>200000</v>
      </c>
      <c r="W34" s="37">
        <f>C34-U33</f>
        <v>0</v>
      </c>
      <c r="X34" s="2"/>
      <c r="Y34" s="2"/>
    </row>
    <row r="35" spans="1:25" ht="12.75">
      <c r="A35" s="248" t="s">
        <v>33</v>
      </c>
      <c r="B35" s="8"/>
      <c r="C35" s="13"/>
      <c r="D35" s="152" t="s">
        <v>218</v>
      </c>
      <c r="E35" s="28" t="s">
        <v>122</v>
      </c>
      <c r="F35" s="20" t="s">
        <v>265</v>
      </c>
      <c r="G35" s="9" t="s">
        <v>258</v>
      </c>
      <c r="H35" s="9" t="s">
        <v>334</v>
      </c>
      <c r="I35" s="9" t="s">
        <v>328</v>
      </c>
      <c r="J35" s="9" t="s">
        <v>320</v>
      </c>
      <c r="K35" s="9" t="s">
        <v>312</v>
      </c>
      <c r="L35" s="9" t="s">
        <v>307</v>
      </c>
      <c r="M35" s="9" t="s">
        <v>298</v>
      </c>
      <c r="N35" s="9" t="s">
        <v>291</v>
      </c>
      <c r="O35" s="9" t="s">
        <v>280</v>
      </c>
      <c r="P35" s="9" t="s">
        <v>275</v>
      </c>
      <c r="Q35" s="9" t="s">
        <v>268</v>
      </c>
      <c r="R35" s="9" t="s">
        <v>263</v>
      </c>
      <c r="S35" s="9" t="s">
        <v>262</v>
      </c>
      <c r="T35" s="9" t="s">
        <v>337</v>
      </c>
      <c r="U35" s="244">
        <f>SUM(F36:T36)</f>
        <v>15000</v>
      </c>
      <c r="V35" s="34"/>
      <c r="W35" s="36"/>
      <c r="X35" s="2"/>
      <c r="Y35" s="2"/>
    </row>
    <row r="36" spans="1:25" ht="13.5" thickBot="1">
      <c r="A36" s="249"/>
      <c r="B36" s="10">
        <f>V34</f>
        <v>200000</v>
      </c>
      <c r="C36" s="12">
        <v>15000</v>
      </c>
      <c r="D36" s="140">
        <v>39759</v>
      </c>
      <c r="E36" s="29" t="s">
        <v>123</v>
      </c>
      <c r="F36" s="19">
        <v>1000</v>
      </c>
      <c r="G36" s="19">
        <v>1000</v>
      </c>
      <c r="H36" s="19">
        <v>1000</v>
      </c>
      <c r="I36" s="19">
        <v>1000</v>
      </c>
      <c r="J36" s="19">
        <v>1000</v>
      </c>
      <c r="K36" s="19">
        <v>1000</v>
      </c>
      <c r="L36" s="19">
        <v>1000</v>
      </c>
      <c r="M36" s="19">
        <v>1000</v>
      </c>
      <c r="N36" s="19">
        <v>1000</v>
      </c>
      <c r="O36" s="19">
        <v>1000</v>
      </c>
      <c r="P36" s="19">
        <v>1000</v>
      </c>
      <c r="Q36" s="19">
        <v>1000</v>
      </c>
      <c r="R36" s="19">
        <v>1000</v>
      </c>
      <c r="S36" s="19">
        <v>1000</v>
      </c>
      <c r="T36" s="19">
        <v>1000</v>
      </c>
      <c r="U36" s="245"/>
      <c r="V36" s="32">
        <f>B36-C36+U35</f>
        <v>200000</v>
      </c>
      <c r="W36" s="37">
        <f>C36-U35</f>
        <v>0</v>
      </c>
      <c r="X36" s="2"/>
      <c r="Y36" s="2"/>
    </row>
    <row r="37" spans="1:25" ht="12.75">
      <c r="A37" s="248" t="s">
        <v>143</v>
      </c>
      <c r="B37" s="8"/>
      <c r="C37" s="13"/>
      <c r="D37" s="152" t="s">
        <v>219</v>
      </c>
      <c r="E37" s="28" t="s">
        <v>128</v>
      </c>
      <c r="F37" s="20" t="s">
        <v>339</v>
      </c>
      <c r="G37" s="9" t="s">
        <v>335</v>
      </c>
      <c r="H37" s="9" t="s">
        <v>330</v>
      </c>
      <c r="I37" s="9" t="s">
        <v>319</v>
      </c>
      <c r="J37" s="9" t="s">
        <v>310</v>
      </c>
      <c r="K37" s="9" t="s">
        <v>309</v>
      </c>
      <c r="L37" s="9" t="s">
        <v>297</v>
      </c>
      <c r="M37" s="9" t="s">
        <v>292</v>
      </c>
      <c r="N37" s="9" t="s">
        <v>281</v>
      </c>
      <c r="O37" s="9" t="s">
        <v>276</v>
      </c>
      <c r="P37" s="9" t="s">
        <v>270</v>
      </c>
      <c r="Q37" s="9" t="s">
        <v>264</v>
      </c>
      <c r="R37" s="9" t="s">
        <v>261</v>
      </c>
      <c r="S37" s="9" t="s">
        <v>335</v>
      </c>
      <c r="T37" s="9" t="s">
        <v>330</v>
      </c>
      <c r="U37" s="238">
        <f>SUM(F38:T38)</f>
        <v>15000</v>
      </c>
      <c r="V37" s="34"/>
      <c r="W37" s="36"/>
      <c r="X37" s="2"/>
      <c r="Y37" s="2"/>
    </row>
    <row r="38" spans="1:25" ht="13.5" thickBot="1">
      <c r="A38" s="249"/>
      <c r="B38" s="10">
        <f>V36</f>
        <v>200000</v>
      </c>
      <c r="C38" s="12">
        <v>15000</v>
      </c>
      <c r="D38" s="140">
        <v>39787</v>
      </c>
      <c r="E38" s="29" t="s">
        <v>129</v>
      </c>
      <c r="F38" s="19">
        <v>1000</v>
      </c>
      <c r="G38" s="19">
        <v>1000</v>
      </c>
      <c r="H38" s="19">
        <v>1000</v>
      </c>
      <c r="I38" s="19">
        <v>1000</v>
      </c>
      <c r="J38" s="19">
        <v>1000</v>
      </c>
      <c r="K38" s="19">
        <v>1000</v>
      </c>
      <c r="L38" s="19">
        <v>1000</v>
      </c>
      <c r="M38" s="19">
        <v>1000</v>
      </c>
      <c r="N38" s="19">
        <v>1000</v>
      </c>
      <c r="O38" s="19">
        <v>1000</v>
      </c>
      <c r="P38" s="19">
        <v>1000</v>
      </c>
      <c r="Q38" s="19">
        <v>1000</v>
      </c>
      <c r="R38" s="19">
        <v>1000</v>
      </c>
      <c r="S38" s="19">
        <v>1000</v>
      </c>
      <c r="T38" s="19">
        <v>1000</v>
      </c>
      <c r="U38" s="239"/>
      <c r="V38" s="32">
        <f>B38-C38+U37</f>
        <v>200000</v>
      </c>
      <c r="W38" s="37">
        <f>C38-U37</f>
        <v>0</v>
      </c>
      <c r="X38" s="2"/>
      <c r="Y38" s="2"/>
    </row>
    <row r="39" spans="1:25" ht="12.75">
      <c r="A39" s="248" t="s">
        <v>144</v>
      </c>
      <c r="B39" s="8">
        <v>8800</v>
      </c>
      <c r="C39" s="13"/>
      <c r="D39" s="152" t="s">
        <v>220</v>
      </c>
      <c r="E39" s="28" t="s">
        <v>156</v>
      </c>
      <c r="F39" s="20" t="s">
        <v>25</v>
      </c>
      <c r="G39" s="9" t="s">
        <v>333</v>
      </c>
      <c r="H39" s="9" t="s">
        <v>327</v>
      </c>
      <c r="I39" s="9" t="s">
        <v>319</v>
      </c>
      <c r="J39" s="9" t="s">
        <v>313</v>
      </c>
      <c r="K39" s="9" t="s">
        <v>309</v>
      </c>
      <c r="L39" s="9" t="s">
        <v>297</v>
      </c>
      <c r="M39" s="9" t="s">
        <v>290</v>
      </c>
      <c r="N39" s="9" t="s">
        <v>282</v>
      </c>
      <c r="O39" s="9" t="s">
        <v>279</v>
      </c>
      <c r="P39" s="9" t="s">
        <v>272</v>
      </c>
      <c r="Q39" s="9" t="s">
        <v>257</v>
      </c>
      <c r="R39" s="9" t="s">
        <v>25</v>
      </c>
      <c r="S39" s="147"/>
      <c r="T39" s="147"/>
      <c r="U39" s="253">
        <f>SUM(F40:T40)</f>
        <v>13000</v>
      </c>
      <c r="V39" s="34"/>
      <c r="W39" s="36"/>
      <c r="X39" s="2"/>
      <c r="Y39" s="2"/>
    </row>
    <row r="40" spans="1:25" ht="13.5" thickBot="1">
      <c r="A40" s="249"/>
      <c r="B40" s="10">
        <f>V38</f>
        <v>200000</v>
      </c>
      <c r="C40" s="12">
        <v>13000</v>
      </c>
      <c r="D40" s="140">
        <v>39787</v>
      </c>
      <c r="E40" s="29" t="s">
        <v>102</v>
      </c>
      <c r="F40" s="19">
        <v>1000</v>
      </c>
      <c r="G40" s="19">
        <v>1000</v>
      </c>
      <c r="H40" s="19">
        <v>1000</v>
      </c>
      <c r="I40" s="19">
        <v>1000</v>
      </c>
      <c r="J40" s="19">
        <v>1000</v>
      </c>
      <c r="K40" s="19">
        <v>1000</v>
      </c>
      <c r="L40" s="19">
        <v>1000</v>
      </c>
      <c r="M40" s="19">
        <v>1000</v>
      </c>
      <c r="N40" s="19">
        <v>1000</v>
      </c>
      <c r="O40" s="19">
        <v>1000</v>
      </c>
      <c r="P40" s="19">
        <v>1000</v>
      </c>
      <c r="Q40" s="19">
        <v>1000</v>
      </c>
      <c r="R40" s="19">
        <v>1000</v>
      </c>
      <c r="S40" s="146"/>
      <c r="T40" s="146"/>
      <c r="U40" s="254"/>
      <c r="V40" s="124">
        <f>B40-C40+U39+B39</f>
        <v>208800</v>
      </c>
      <c r="W40" s="37">
        <f>C40-U39</f>
        <v>0</v>
      </c>
      <c r="X40" s="2"/>
      <c r="Y40" s="2"/>
    </row>
    <row r="41" spans="1:25" ht="12.75">
      <c r="A41" s="1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 t="s">
        <v>30</v>
      </c>
      <c r="V41" s="2"/>
      <c r="W41" s="38">
        <f>SUM(W5:W40)</f>
        <v>0</v>
      </c>
      <c r="X41" s="123">
        <f>V40</f>
        <v>208800</v>
      </c>
      <c r="Y41" s="125">
        <f>SUM(W41:X41)</f>
        <v>208800</v>
      </c>
    </row>
  </sheetData>
  <sheetProtection/>
  <mergeCells count="38">
    <mergeCell ref="A39:A40"/>
    <mergeCell ref="U39:U40"/>
    <mergeCell ref="A29:A30"/>
    <mergeCell ref="U29:U30"/>
    <mergeCell ref="A33:A34"/>
    <mergeCell ref="U33:U34"/>
    <mergeCell ref="A35:A36"/>
    <mergeCell ref="U35:U36"/>
    <mergeCell ref="A31:A32"/>
    <mergeCell ref="U31:U32"/>
    <mergeCell ref="A37:A38"/>
    <mergeCell ref="U37:U38"/>
    <mergeCell ref="A15:A16"/>
    <mergeCell ref="U15:U16"/>
    <mergeCell ref="A17:A18"/>
    <mergeCell ref="U17:U18"/>
    <mergeCell ref="A21:A22"/>
    <mergeCell ref="U21:U22"/>
    <mergeCell ref="A23:A24"/>
    <mergeCell ref="U23:U24"/>
    <mergeCell ref="A27:A28"/>
    <mergeCell ref="U27:U28"/>
    <mergeCell ref="A11:A12"/>
    <mergeCell ref="U11:U12"/>
    <mergeCell ref="A25:A26"/>
    <mergeCell ref="U25:U26"/>
    <mergeCell ref="A19:A20"/>
    <mergeCell ref="U19:U20"/>
    <mergeCell ref="A13:A14"/>
    <mergeCell ref="U13:U14"/>
    <mergeCell ref="F3:T3"/>
    <mergeCell ref="A5:A6"/>
    <mergeCell ref="B5:B6"/>
    <mergeCell ref="U5:U6"/>
    <mergeCell ref="A9:A10"/>
    <mergeCell ref="U9:U10"/>
    <mergeCell ref="A7:A8"/>
    <mergeCell ref="U7:U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41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4.125" style="0" customWidth="1"/>
    <col min="2" max="2" width="8.375" style="0" customWidth="1"/>
    <col min="3" max="3" width="7.375" style="0" customWidth="1"/>
    <col min="4" max="4" width="8.75390625" style="0" customWidth="1"/>
    <col min="5" max="5" width="11.75390625" style="0" customWidth="1"/>
    <col min="6" max="20" width="4.75390625" style="0" customWidth="1"/>
    <col min="21" max="21" width="7.25390625" style="0" customWidth="1"/>
    <col min="22" max="23" width="8.125" style="0" customWidth="1"/>
  </cols>
  <sheetData>
    <row r="1" spans="1:25" ht="16.5">
      <c r="A1" s="102" t="s">
        <v>77</v>
      </c>
      <c r="B1" s="106"/>
      <c r="C1" s="2"/>
      <c r="D1" s="2"/>
      <c r="E1" s="2"/>
      <c r="F1" s="105" t="s">
        <v>21</v>
      </c>
      <c r="G1" s="2"/>
      <c r="H1" s="14"/>
      <c r="I1" s="2"/>
      <c r="J1" s="100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>
        <f>SUM('splátkový kalendár 2008'!X41)</f>
        <v>208800</v>
      </c>
      <c r="Y1" s="2"/>
    </row>
    <row r="2" spans="1:25" ht="13.5" thickBo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148" t="s">
        <v>157</v>
      </c>
      <c r="X2" s="67">
        <v>30.126</v>
      </c>
      <c r="Y2" s="2"/>
    </row>
    <row r="3" spans="1:25" ht="13.5">
      <c r="A3" s="4" t="s">
        <v>0</v>
      </c>
      <c r="B3" s="94" t="s">
        <v>15</v>
      </c>
      <c r="C3" s="96" t="s">
        <v>17</v>
      </c>
      <c r="D3" s="150" t="s">
        <v>182</v>
      </c>
      <c r="E3" s="22" t="s">
        <v>20</v>
      </c>
      <c r="F3" s="240" t="s">
        <v>21</v>
      </c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15" t="s">
        <v>23</v>
      </c>
      <c r="V3" s="30" t="s">
        <v>26</v>
      </c>
      <c r="W3" s="35" t="s">
        <v>28</v>
      </c>
      <c r="X3" s="149">
        <f>SUM(X1/X2)</f>
        <v>6930.8902609042025</v>
      </c>
      <c r="Y3" s="1"/>
    </row>
    <row r="4" spans="1:25" ht="14.25" thickBot="1">
      <c r="A4" s="5" t="s">
        <v>1</v>
      </c>
      <c r="B4" s="95" t="s">
        <v>16</v>
      </c>
      <c r="C4" s="97" t="s">
        <v>18</v>
      </c>
      <c r="D4" s="23" t="s">
        <v>19</v>
      </c>
      <c r="E4" s="24" t="s">
        <v>75</v>
      </c>
      <c r="F4" s="17" t="s">
        <v>2</v>
      </c>
      <c r="G4" s="6" t="s">
        <v>3</v>
      </c>
      <c r="H4" s="6" t="s">
        <v>4</v>
      </c>
      <c r="I4" s="6" t="s">
        <v>5</v>
      </c>
      <c r="J4" s="6" t="s">
        <v>6</v>
      </c>
      <c r="K4" s="6" t="s">
        <v>7</v>
      </c>
      <c r="L4" s="6" t="s">
        <v>8</v>
      </c>
      <c r="M4" s="6" t="s">
        <v>9</v>
      </c>
      <c r="N4" s="6" t="s">
        <v>10</v>
      </c>
      <c r="O4" s="6" t="s">
        <v>11</v>
      </c>
      <c r="P4" s="6" t="s">
        <v>12</v>
      </c>
      <c r="Q4" s="6" t="s">
        <v>13</v>
      </c>
      <c r="R4" s="6" t="s">
        <v>14</v>
      </c>
      <c r="S4" s="6" t="s">
        <v>31</v>
      </c>
      <c r="T4" s="6" t="s">
        <v>32</v>
      </c>
      <c r="U4" s="16" t="s">
        <v>24</v>
      </c>
      <c r="V4" s="92" t="s">
        <v>27</v>
      </c>
      <c r="W4" s="93" t="s">
        <v>29</v>
      </c>
      <c r="X4" s="1"/>
      <c r="Y4" s="1"/>
    </row>
    <row r="5" spans="1:25" ht="13.5">
      <c r="A5" s="236" t="s">
        <v>2</v>
      </c>
      <c r="B5" s="255">
        <f>SUM(X3)</f>
        <v>6930.8902609042025</v>
      </c>
      <c r="C5" s="11"/>
      <c r="D5" s="151" t="s">
        <v>185</v>
      </c>
      <c r="E5" s="25" t="s">
        <v>159</v>
      </c>
      <c r="F5" s="18" t="s">
        <v>328</v>
      </c>
      <c r="G5" s="3" t="s">
        <v>321</v>
      </c>
      <c r="H5" s="3" t="s">
        <v>312</v>
      </c>
      <c r="I5" s="3" t="s">
        <v>307</v>
      </c>
      <c r="J5" s="3" t="s">
        <v>299</v>
      </c>
      <c r="K5" s="3" t="s">
        <v>291</v>
      </c>
      <c r="L5" s="3" t="s">
        <v>282</v>
      </c>
      <c r="M5" s="3" t="s">
        <v>278</v>
      </c>
      <c r="N5" s="3" t="s">
        <v>271</v>
      </c>
      <c r="O5" s="3" t="s">
        <v>257</v>
      </c>
      <c r="P5" s="154"/>
      <c r="Q5" s="154"/>
      <c r="R5" s="154"/>
      <c r="S5" s="154"/>
      <c r="T5" s="154"/>
      <c r="U5" s="238">
        <f>SUM(F6:T6)</f>
        <v>495</v>
      </c>
      <c r="V5" s="31"/>
      <c r="W5" s="36"/>
      <c r="X5" s="2"/>
      <c r="Y5" s="2"/>
    </row>
    <row r="6" spans="1:25" ht="13.5" thickBot="1">
      <c r="A6" s="237"/>
      <c r="B6" s="256"/>
      <c r="C6" s="12">
        <v>495</v>
      </c>
      <c r="D6" s="142" t="s">
        <v>158</v>
      </c>
      <c r="E6" s="27" t="s">
        <v>160</v>
      </c>
      <c r="F6" s="19">
        <v>33</v>
      </c>
      <c r="G6" s="7">
        <v>33</v>
      </c>
      <c r="H6" s="7">
        <v>33</v>
      </c>
      <c r="I6" s="7">
        <v>33</v>
      </c>
      <c r="J6" s="7">
        <v>33</v>
      </c>
      <c r="K6" s="7">
        <v>66</v>
      </c>
      <c r="L6" s="7">
        <v>66</v>
      </c>
      <c r="M6" s="7">
        <v>66</v>
      </c>
      <c r="N6" s="7">
        <v>66</v>
      </c>
      <c r="O6" s="7">
        <v>66</v>
      </c>
      <c r="P6" s="155"/>
      <c r="Q6" s="155"/>
      <c r="R6" s="155"/>
      <c r="S6" s="155"/>
      <c r="T6" s="155"/>
      <c r="U6" s="239"/>
      <c r="V6" s="32">
        <f>B5-C6+U5</f>
        <v>6930.8902609042025</v>
      </c>
      <c r="W6" s="37">
        <f>C6-U5</f>
        <v>0</v>
      </c>
      <c r="X6" s="2"/>
      <c r="Y6" s="2"/>
    </row>
    <row r="7" spans="1:25" ht="12.75">
      <c r="A7" s="236" t="s">
        <v>3</v>
      </c>
      <c r="B7" s="8"/>
      <c r="C7" s="13"/>
      <c r="D7" s="152" t="s">
        <v>186</v>
      </c>
      <c r="E7" s="28" t="s">
        <v>161</v>
      </c>
      <c r="F7" s="9" t="s">
        <v>328</v>
      </c>
      <c r="G7" s="9" t="s">
        <v>321</v>
      </c>
      <c r="H7" s="9" t="s">
        <v>312</v>
      </c>
      <c r="I7" s="9" t="s">
        <v>307</v>
      </c>
      <c r="J7" s="9" t="s">
        <v>299</v>
      </c>
      <c r="K7" s="9" t="s">
        <v>291</v>
      </c>
      <c r="L7" s="9" t="s">
        <v>282</v>
      </c>
      <c r="M7" s="9" t="s">
        <v>278</v>
      </c>
      <c r="N7" s="9" t="s">
        <v>271</v>
      </c>
      <c r="O7" s="9" t="s">
        <v>257</v>
      </c>
      <c r="P7" s="9" t="s">
        <v>258</v>
      </c>
      <c r="Q7" s="9" t="s">
        <v>337</v>
      </c>
      <c r="R7" s="9" t="s">
        <v>329</v>
      </c>
      <c r="S7" s="9" t="s">
        <v>396</v>
      </c>
      <c r="T7" s="203" t="s">
        <v>312</v>
      </c>
      <c r="U7" s="244">
        <f>SUM(F8:T8)</f>
        <v>495</v>
      </c>
      <c r="V7" s="33"/>
      <c r="W7" s="36"/>
      <c r="X7" s="2"/>
      <c r="Y7" s="2"/>
    </row>
    <row r="8" spans="1:25" ht="13.5" thickBot="1">
      <c r="A8" s="237"/>
      <c r="B8" s="10">
        <f>V6</f>
        <v>6930.8902609042025</v>
      </c>
      <c r="C8" s="12">
        <v>495</v>
      </c>
      <c r="D8" s="140">
        <v>39850</v>
      </c>
      <c r="E8" s="29" t="s">
        <v>162</v>
      </c>
      <c r="F8" s="19">
        <v>33</v>
      </c>
      <c r="G8" s="7">
        <v>33</v>
      </c>
      <c r="H8" s="7">
        <v>33</v>
      </c>
      <c r="I8" s="7">
        <v>33</v>
      </c>
      <c r="J8" s="7">
        <v>33</v>
      </c>
      <c r="K8" s="7">
        <v>33</v>
      </c>
      <c r="L8" s="7">
        <v>33</v>
      </c>
      <c r="M8" s="7">
        <v>33</v>
      </c>
      <c r="N8" s="7">
        <v>33</v>
      </c>
      <c r="O8" s="7">
        <v>33</v>
      </c>
      <c r="P8" s="7">
        <v>33</v>
      </c>
      <c r="Q8" s="7">
        <v>33</v>
      </c>
      <c r="R8" s="7">
        <v>33</v>
      </c>
      <c r="S8" s="7">
        <v>33</v>
      </c>
      <c r="T8" s="7">
        <v>33</v>
      </c>
      <c r="U8" s="245"/>
      <c r="V8" s="33">
        <f>B8-C8+U7</f>
        <v>6930.8902609042025</v>
      </c>
      <c r="W8" s="37">
        <f>C8-U7</f>
        <v>0</v>
      </c>
      <c r="X8" s="2"/>
      <c r="Y8" s="2"/>
    </row>
    <row r="9" spans="1:25" ht="12.75">
      <c r="A9" s="236" t="s">
        <v>4</v>
      </c>
      <c r="B9" s="8"/>
      <c r="C9" s="13"/>
      <c r="D9" s="152" t="s">
        <v>187</v>
      </c>
      <c r="E9" s="28" t="s">
        <v>120</v>
      </c>
      <c r="F9" s="9" t="s">
        <v>330</v>
      </c>
      <c r="G9" s="9" t="s">
        <v>320</v>
      </c>
      <c r="H9" s="9" t="s">
        <v>311</v>
      </c>
      <c r="I9" s="9" t="s">
        <v>309</v>
      </c>
      <c r="J9" s="9" t="s">
        <v>298</v>
      </c>
      <c r="K9" s="9" t="s">
        <v>295</v>
      </c>
      <c r="L9" s="9" t="s">
        <v>281</v>
      </c>
      <c r="M9" s="9" t="s">
        <v>277</v>
      </c>
      <c r="N9" s="9" t="s">
        <v>270</v>
      </c>
      <c r="O9" s="9" t="s">
        <v>265</v>
      </c>
      <c r="P9" s="9" t="s">
        <v>259</v>
      </c>
      <c r="Q9" s="9" t="s">
        <v>335</v>
      </c>
      <c r="R9" s="9" t="s">
        <v>330</v>
      </c>
      <c r="S9" s="9" t="s">
        <v>321</v>
      </c>
      <c r="T9" s="203" t="s">
        <v>311</v>
      </c>
      <c r="U9" s="238">
        <f>SUM(F10:T10)</f>
        <v>495</v>
      </c>
      <c r="V9" s="31"/>
      <c r="W9" s="36"/>
      <c r="X9" s="2"/>
      <c r="Y9" s="2"/>
    </row>
    <row r="10" spans="1:25" ht="13.5" thickBot="1">
      <c r="A10" s="237"/>
      <c r="B10" s="10">
        <f>V8</f>
        <v>6930.8902609042025</v>
      </c>
      <c r="C10" s="12">
        <v>495</v>
      </c>
      <c r="D10" s="140">
        <v>39850</v>
      </c>
      <c r="E10" s="29" t="s">
        <v>108</v>
      </c>
      <c r="F10" s="19">
        <v>33</v>
      </c>
      <c r="G10" s="7">
        <v>33</v>
      </c>
      <c r="H10" s="7">
        <v>33</v>
      </c>
      <c r="I10" s="7">
        <v>33</v>
      </c>
      <c r="J10" s="7">
        <v>33</v>
      </c>
      <c r="K10" s="7">
        <v>33</v>
      </c>
      <c r="L10" s="7">
        <v>33</v>
      </c>
      <c r="M10" s="7">
        <v>33</v>
      </c>
      <c r="N10" s="7">
        <v>33</v>
      </c>
      <c r="O10" s="7">
        <v>33</v>
      </c>
      <c r="P10" s="7">
        <v>33</v>
      </c>
      <c r="Q10" s="7">
        <v>33</v>
      </c>
      <c r="R10" s="7">
        <v>33</v>
      </c>
      <c r="S10" s="7">
        <v>33</v>
      </c>
      <c r="T10" s="7">
        <v>33</v>
      </c>
      <c r="U10" s="239"/>
      <c r="V10" s="32">
        <f>B10-C10+U9</f>
        <v>6930.8902609042025</v>
      </c>
      <c r="W10" s="37">
        <f>C10-U9</f>
        <v>0</v>
      </c>
      <c r="X10" s="2"/>
      <c r="Y10" s="2"/>
    </row>
    <row r="11" spans="1:25" ht="13.5">
      <c r="A11" s="236" t="s">
        <v>5</v>
      </c>
      <c r="B11" s="8"/>
      <c r="C11" s="13"/>
      <c r="D11" s="152" t="s">
        <v>188</v>
      </c>
      <c r="E11" s="28" t="s">
        <v>136</v>
      </c>
      <c r="F11" s="21" t="s">
        <v>312</v>
      </c>
      <c r="G11" s="9" t="s">
        <v>307</v>
      </c>
      <c r="H11" s="9" t="s">
        <v>298</v>
      </c>
      <c r="I11" s="9" t="s">
        <v>291</v>
      </c>
      <c r="J11" s="9" t="s">
        <v>281</v>
      </c>
      <c r="K11" s="9" t="s">
        <v>278</v>
      </c>
      <c r="L11" s="9" t="s">
        <v>271</v>
      </c>
      <c r="M11" s="9" t="s">
        <v>265</v>
      </c>
      <c r="N11" s="9" t="s">
        <v>258</v>
      </c>
      <c r="O11" s="9" t="s">
        <v>337</v>
      </c>
      <c r="P11" s="9" t="s">
        <v>329</v>
      </c>
      <c r="Q11" s="9" t="s">
        <v>396</v>
      </c>
      <c r="R11" s="9" t="s">
        <v>312</v>
      </c>
      <c r="S11" s="9" t="s">
        <v>307</v>
      </c>
      <c r="T11" s="9" t="s">
        <v>299</v>
      </c>
      <c r="U11" s="244">
        <f>SUM(F12:T12)</f>
        <v>495</v>
      </c>
      <c r="V11" s="34"/>
      <c r="W11" s="36"/>
      <c r="X11" s="2"/>
      <c r="Y11" s="2"/>
    </row>
    <row r="12" spans="1:25" ht="13.5" thickBot="1">
      <c r="A12" s="237"/>
      <c r="B12" s="10">
        <f>V10</f>
        <v>6930.8902609042025</v>
      </c>
      <c r="C12" s="12">
        <v>495</v>
      </c>
      <c r="D12" s="140">
        <v>39917</v>
      </c>
      <c r="E12" s="29" t="s">
        <v>137</v>
      </c>
      <c r="F12" s="141">
        <v>33</v>
      </c>
      <c r="G12" s="7">
        <v>33</v>
      </c>
      <c r="H12" s="7">
        <v>33</v>
      </c>
      <c r="I12" s="7">
        <v>33</v>
      </c>
      <c r="J12" s="7">
        <v>33</v>
      </c>
      <c r="K12" s="7">
        <v>33</v>
      </c>
      <c r="L12" s="7">
        <v>33</v>
      </c>
      <c r="M12" s="7">
        <v>33</v>
      </c>
      <c r="N12" s="7">
        <v>33</v>
      </c>
      <c r="O12" s="7">
        <v>33</v>
      </c>
      <c r="P12" s="7">
        <v>33</v>
      </c>
      <c r="Q12" s="7">
        <v>33</v>
      </c>
      <c r="R12" s="7">
        <v>33</v>
      </c>
      <c r="S12" s="7">
        <v>33</v>
      </c>
      <c r="T12" s="7">
        <v>33</v>
      </c>
      <c r="U12" s="245"/>
      <c r="V12" s="32">
        <f>B12-C12+U11</f>
        <v>6930.8902609042025</v>
      </c>
      <c r="W12" s="37">
        <f>C12-U11</f>
        <v>0</v>
      </c>
      <c r="X12" s="2"/>
      <c r="Y12" s="2"/>
    </row>
    <row r="13" spans="1:25" ht="12.75">
      <c r="A13" s="236" t="s">
        <v>6</v>
      </c>
      <c r="B13" s="8"/>
      <c r="C13" s="13"/>
      <c r="D13" s="152" t="s">
        <v>189</v>
      </c>
      <c r="E13" s="28" t="s">
        <v>83</v>
      </c>
      <c r="F13" s="169" t="s">
        <v>318</v>
      </c>
      <c r="G13" s="166" t="s">
        <v>296</v>
      </c>
      <c r="H13" s="166" t="s">
        <v>291</v>
      </c>
      <c r="I13" s="166" t="s">
        <v>281</v>
      </c>
      <c r="J13" s="166" t="s">
        <v>278</v>
      </c>
      <c r="K13" s="166" t="s">
        <v>271</v>
      </c>
      <c r="L13" s="166" t="s">
        <v>265</v>
      </c>
      <c r="M13" s="166" t="s">
        <v>258</v>
      </c>
      <c r="N13" s="166" t="s">
        <v>337</v>
      </c>
      <c r="O13" s="199" t="s">
        <v>329</v>
      </c>
      <c r="P13" s="166" t="s">
        <v>396</v>
      </c>
      <c r="Q13" s="200" t="s">
        <v>312</v>
      </c>
      <c r="R13" s="200" t="s">
        <v>307</v>
      </c>
      <c r="S13" s="202"/>
      <c r="T13" s="202"/>
      <c r="U13" s="238">
        <f>SUM(F14:T14)</f>
        <v>495</v>
      </c>
      <c r="V13" s="34"/>
      <c r="W13" s="36"/>
      <c r="X13" s="2"/>
      <c r="Y13" s="2"/>
    </row>
    <row r="14" spans="1:25" ht="13.5" thickBot="1">
      <c r="A14" s="237"/>
      <c r="B14" s="10">
        <f>V12</f>
        <v>6930.8902609042025</v>
      </c>
      <c r="C14" s="12">
        <v>495</v>
      </c>
      <c r="D14" s="140">
        <v>39881</v>
      </c>
      <c r="E14" s="29" t="s">
        <v>84</v>
      </c>
      <c r="F14" s="19">
        <v>33</v>
      </c>
      <c r="G14" s="7">
        <v>99</v>
      </c>
      <c r="H14" s="7">
        <v>33</v>
      </c>
      <c r="I14" s="7">
        <v>33</v>
      </c>
      <c r="J14" s="7">
        <v>33</v>
      </c>
      <c r="K14" s="7">
        <v>33</v>
      </c>
      <c r="L14" s="7">
        <v>33</v>
      </c>
      <c r="M14" s="7">
        <v>33</v>
      </c>
      <c r="N14" s="7">
        <v>33</v>
      </c>
      <c r="O14" s="7">
        <v>33</v>
      </c>
      <c r="P14" s="7">
        <v>33</v>
      </c>
      <c r="Q14" s="172">
        <v>33</v>
      </c>
      <c r="R14" s="172">
        <v>33</v>
      </c>
      <c r="S14" s="155"/>
      <c r="T14" s="155"/>
      <c r="U14" s="239"/>
      <c r="V14" s="32">
        <f>V12+B13-C14+U13</f>
        <v>6930.8902609042025</v>
      </c>
      <c r="W14" s="37">
        <f>C14-U13</f>
        <v>0</v>
      </c>
      <c r="X14" s="2"/>
      <c r="Y14" s="2"/>
    </row>
    <row r="15" spans="1:25" ht="13.5">
      <c r="A15" s="236" t="s">
        <v>7</v>
      </c>
      <c r="B15" s="8"/>
      <c r="C15" s="13"/>
      <c r="D15" s="152" t="s">
        <v>190</v>
      </c>
      <c r="E15" s="28" t="s">
        <v>163</v>
      </c>
      <c r="F15" s="21" t="s">
        <v>307</v>
      </c>
      <c r="G15" s="9" t="s">
        <v>299</v>
      </c>
      <c r="H15" s="9" t="s">
        <v>291</v>
      </c>
      <c r="I15" s="9" t="s">
        <v>282</v>
      </c>
      <c r="J15" s="9" t="s">
        <v>278</v>
      </c>
      <c r="K15" s="9" t="s">
        <v>271</v>
      </c>
      <c r="L15" s="9" t="s">
        <v>257</v>
      </c>
      <c r="M15" s="9" t="s">
        <v>258</v>
      </c>
      <c r="N15" s="9" t="s">
        <v>337</v>
      </c>
      <c r="O15" s="9" t="s">
        <v>329</v>
      </c>
      <c r="P15" s="9" t="s">
        <v>396</v>
      </c>
      <c r="Q15" s="9" t="s">
        <v>312</v>
      </c>
      <c r="R15" s="9" t="s">
        <v>365</v>
      </c>
      <c r="S15" s="9" t="s">
        <v>299</v>
      </c>
      <c r="T15" s="9" t="s">
        <v>291</v>
      </c>
      <c r="U15" s="244">
        <f>SUM(F16:T16)</f>
        <v>495</v>
      </c>
      <c r="V15" s="34"/>
      <c r="W15" s="36"/>
      <c r="X15" s="2"/>
      <c r="Y15" s="2"/>
    </row>
    <row r="16" spans="1:25" ht="13.5" thickBot="1">
      <c r="A16" s="237"/>
      <c r="B16" s="10">
        <f>V14</f>
        <v>6930.8902609042025</v>
      </c>
      <c r="C16" s="12">
        <v>495</v>
      </c>
      <c r="D16" s="140">
        <v>39947</v>
      </c>
      <c r="E16" s="29" t="s">
        <v>164</v>
      </c>
      <c r="F16" s="19">
        <v>33</v>
      </c>
      <c r="G16" s="7">
        <v>33</v>
      </c>
      <c r="H16" s="7">
        <v>33</v>
      </c>
      <c r="I16" s="7">
        <v>33</v>
      </c>
      <c r="J16" s="7">
        <v>33</v>
      </c>
      <c r="K16" s="7">
        <v>33</v>
      </c>
      <c r="L16" s="7">
        <v>33</v>
      </c>
      <c r="M16" s="7">
        <v>33</v>
      </c>
      <c r="N16" s="7">
        <v>33</v>
      </c>
      <c r="O16" s="7">
        <v>33</v>
      </c>
      <c r="P16" s="7">
        <v>33</v>
      </c>
      <c r="Q16" s="7">
        <v>33</v>
      </c>
      <c r="R16" s="7">
        <v>33</v>
      </c>
      <c r="S16" s="7">
        <v>33</v>
      </c>
      <c r="T16" s="7">
        <v>33</v>
      </c>
      <c r="U16" s="245"/>
      <c r="V16" s="32">
        <f>B16-C16+U15</f>
        <v>6930.8902609042025</v>
      </c>
      <c r="W16" s="37">
        <f>C16-U15</f>
        <v>0</v>
      </c>
      <c r="X16" s="2"/>
      <c r="Y16" s="2"/>
    </row>
    <row r="17" spans="1:25" ht="13.5">
      <c r="A17" s="236" t="s">
        <v>8</v>
      </c>
      <c r="B17" s="8"/>
      <c r="C17" s="13"/>
      <c r="D17" s="152" t="s">
        <v>191</v>
      </c>
      <c r="E17" s="28" t="s">
        <v>165</v>
      </c>
      <c r="F17" s="21" t="s">
        <v>309</v>
      </c>
      <c r="G17" s="9" t="s">
        <v>299</v>
      </c>
      <c r="H17" s="9" t="s">
        <v>289</v>
      </c>
      <c r="I17" s="9" t="s">
        <v>283</v>
      </c>
      <c r="J17" s="9" t="s">
        <v>279</v>
      </c>
      <c r="K17" s="9" t="s">
        <v>273</v>
      </c>
      <c r="L17" s="9" t="s">
        <v>266</v>
      </c>
      <c r="M17" s="9" t="s">
        <v>260</v>
      </c>
      <c r="N17" s="147"/>
      <c r="O17" s="147"/>
      <c r="P17" s="147"/>
      <c r="Q17" s="147"/>
      <c r="R17" s="147"/>
      <c r="S17" s="147"/>
      <c r="T17" s="147"/>
      <c r="U17" s="238">
        <f>SUM(F18:T18)</f>
        <v>264</v>
      </c>
      <c r="V17" s="34"/>
      <c r="W17" s="36"/>
      <c r="X17" s="2"/>
      <c r="Y17" s="2"/>
    </row>
    <row r="18" spans="1:25" ht="13.5" thickBot="1">
      <c r="A18" s="237"/>
      <c r="B18" s="10">
        <f>V16</f>
        <v>6930.8902609042025</v>
      </c>
      <c r="C18" s="12">
        <v>264</v>
      </c>
      <c r="D18" s="140">
        <v>39947</v>
      </c>
      <c r="E18" s="29" t="s">
        <v>166</v>
      </c>
      <c r="F18" s="19">
        <v>33</v>
      </c>
      <c r="G18" s="7">
        <v>33</v>
      </c>
      <c r="H18" s="7">
        <v>33</v>
      </c>
      <c r="I18" s="7">
        <v>33</v>
      </c>
      <c r="J18" s="7">
        <v>33</v>
      </c>
      <c r="K18" s="7">
        <v>33</v>
      </c>
      <c r="L18" s="7">
        <v>33</v>
      </c>
      <c r="M18" s="7">
        <v>33</v>
      </c>
      <c r="N18" s="146"/>
      <c r="O18" s="146"/>
      <c r="P18" s="146"/>
      <c r="Q18" s="146"/>
      <c r="R18" s="146"/>
      <c r="S18" s="146"/>
      <c r="T18" s="146"/>
      <c r="U18" s="239"/>
      <c r="V18" s="32">
        <f>B18-C18+U17</f>
        <v>6930.8902609042025</v>
      </c>
      <c r="W18" s="37">
        <f>C18-U17</f>
        <v>0</v>
      </c>
      <c r="X18" s="2"/>
      <c r="Y18" s="2"/>
    </row>
    <row r="19" spans="1:25" ht="13.5">
      <c r="A19" s="236" t="s">
        <v>9</v>
      </c>
      <c r="B19" s="8"/>
      <c r="C19" s="13"/>
      <c r="D19" s="152" t="s">
        <v>192</v>
      </c>
      <c r="E19" s="28" t="s">
        <v>167</v>
      </c>
      <c r="F19" s="21" t="s">
        <v>299</v>
      </c>
      <c r="G19" s="9" t="s">
        <v>289</v>
      </c>
      <c r="H19" s="9" t="s">
        <v>283</v>
      </c>
      <c r="I19" s="9" t="s">
        <v>279</v>
      </c>
      <c r="J19" s="9" t="s">
        <v>273</v>
      </c>
      <c r="K19" s="9" t="s">
        <v>266</v>
      </c>
      <c r="L19" s="9" t="s">
        <v>260</v>
      </c>
      <c r="M19" s="9" t="s">
        <v>336</v>
      </c>
      <c r="N19" s="9" t="s">
        <v>326</v>
      </c>
      <c r="O19" s="9" t="s">
        <v>323</v>
      </c>
      <c r="P19" s="147"/>
      <c r="Q19" s="147"/>
      <c r="R19" s="147"/>
      <c r="S19" s="147"/>
      <c r="T19" s="147"/>
      <c r="U19" s="238">
        <f>SUM(F20:T20)</f>
        <v>330</v>
      </c>
      <c r="V19" s="34"/>
      <c r="W19" s="36"/>
      <c r="X19" s="2"/>
      <c r="Y19" s="2"/>
    </row>
    <row r="20" spans="1:25" ht="13.5" thickBot="1">
      <c r="A20" s="237"/>
      <c r="B20" s="10">
        <f>V18</f>
        <v>6930.8902609042025</v>
      </c>
      <c r="C20" s="12">
        <v>330</v>
      </c>
      <c r="D20" s="140">
        <v>39969</v>
      </c>
      <c r="E20" s="29" t="s">
        <v>168</v>
      </c>
      <c r="F20" s="19">
        <v>33</v>
      </c>
      <c r="G20" s="7">
        <v>33</v>
      </c>
      <c r="H20" s="7">
        <v>33</v>
      </c>
      <c r="I20" s="7">
        <v>33</v>
      </c>
      <c r="J20" s="7">
        <v>33</v>
      </c>
      <c r="K20" s="7">
        <v>33</v>
      </c>
      <c r="L20" s="7">
        <v>33</v>
      </c>
      <c r="M20" s="7">
        <v>33</v>
      </c>
      <c r="N20" s="7">
        <v>33</v>
      </c>
      <c r="O20" s="7">
        <v>33</v>
      </c>
      <c r="P20" s="146"/>
      <c r="Q20" s="146"/>
      <c r="R20" s="146"/>
      <c r="S20" s="146"/>
      <c r="T20" s="146"/>
      <c r="U20" s="239"/>
      <c r="V20" s="32">
        <f>B20-C20+U19</f>
        <v>6930.8902609042025</v>
      </c>
      <c r="W20" s="37">
        <f>C20-U19</f>
        <v>0</v>
      </c>
      <c r="X20" s="2"/>
      <c r="Y20" s="2"/>
    </row>
    <row r="21" spans="1:25" ht="13.5">
      <c r="A21" s="236" t="s">
        <v>10</v>
      </c>
      <c r="B21" s="8"/>
      <c r="C21" s="13"/>
      <c r="D21" s="152" t="s">
        <v>193</v>
      </c>
      <c r="E21" s="28" t="s">
        <v>169</v>
      </c>
      <c r="F21" s="21" t="s">
        <v>300</v>
      </c>
      <c r="G21" s="9" t="s">
        <v>288</v>
      </c>
      <c r="H21" s="9" t="s">
        <v>284</v>
      </c>
      <c r="I21" s="9" t="s">
        <v>279</v>
      </c>
      <c r="J21" s="9" t="s">
        <v>274</v>
      </c>
      <c r="K21" s="9" t="s">
        <v>267</v>
      </c>
      <c r="L21" s="9" t="s">
        <v>260</v>
      </c>
      <c r="M21" s="9" t="s">
        <v>385</v>
      </c>
      <c r="N21" s="9" t="s">
        <v>384</v>
      </c>
      <c r="O21" s="9" t="s">
        <v>323</v>
      </c>
      <c r="P21" s="9" t="s">
        <v>381</v>
      </c>
      <c r="Q21" s="9" t="s">
        <v>363</v>
      </c>
      <c r="R21" s="9" t="s">
        <v>302</v>
      </c>
      <c r="S21" s="9" t="s">
        <v>288</v>
      </c>
      <c r="T21" s="9" t="s">
        <v>284</v>
      </c>
      <c r="U21" s="238">
        <f>SUM(F22:T22)</f>
        <v>495</v>
      </c>
      <c r="V21" s="34"/>
      <c r="W21" s="36"/>
      <c r="X21" s="2"/>
      <c r="Y21" s="2"/>
    </row>
    <row r="22" spans="1:25" ht="13.5" thickBot="1">
      <c r="A22" s="237"/>
      <c r="B22" s="10">
        <f>V20</f>
        <v>6930.8902609042025</v>
      </c>
      <c r="C22" s="12">
        <v>495</v>
      </c>
      <c r="D22" s="140">
        <v>39969</v>
      </c>
      <c r="E22" s="29" t="s">
        <v>170</v>
      </c>
      <c r="F22" s="19">
        <v>33</v>
      </c>
      <c r="G22" s="7">
        <v>33</v>
      </c>
      <c r="H22" s="7">
        <v>33</v>
      </c>
      <c r="I22" s="7">
        <v>33</v>
      </c>
      <c r="J22" s="7">
        <v>33</v>
      </c>
      <c r="K22" s="7">
        <v>33</v>
      </c>
      <c r="L22" s="7">
        <v>33</v>
      </c>
      <c r="M22" s="7">
        <v>33</v>
      </c>
      <c r="N22" s="7">
        <v>33</v>
      </c>
      <c r="O22" s="7">
        <v>33</v>
      </c>
      <c r="P22" s="7">
        <v>33</v>
      </c>
      <c r="Q22" s="7">
        <v>33</v>
      </c>
      <c r="R22" s="7">
        <v>33</v>
      </c>
      <c r="S22" s="7">
        <v>33</v>
      </c>
      <c r="T22" s="7">
        <v>33</v>
      </c>
      <c r="U22" s="239"/>
      <c r="V22" s="32">
        <f>B22-C22+U21</f>
        <v>6930.8902609042025</v>
      </c>
      <c r="W22" s="37">
        <f>C22-U21</f>
        <v>0</v>
      </c>
      <c r="X22" s="2"/>
      <c r="Y22" s="2"/>
    </row>
    <row r="23" spans="1:25" ht="13.5">
      <c r="A23" s="236" t="s">
        <v>11</v>
      </c>
      <c r="B23" s="8"/>
      <c r="C23" s="13"/>
      <c r="D23" s="152" t="s">
        <v>194</v>
      </c>
      <c r="E23" s="28" t="s">
        <v>171</v>
      </c>
      <c r="F23" s="21" t="s">
        <v>299</v>
      </c>
      <c r="G23" s="9" t="s">
        <v>291</v>
      </c>
      <c r="H23" s="9" t="s">
        <v>282</v>
      </c>
      <c r="I23" s="9" t="s">
        <v>278</v>
      </c>
      <c r="J23" s="9" t="s">
        <v>271</v>
      </c>
      <c r="K23" s="9" t="s">
        <v>257</v>
      </c>
      <c r="L23" s="9" t="s">
        <v>258</v>
      </c>
      <c r="M23" s="9" t="s">
        <v>337</v>
      </c>
      <c r="N23" s="9" t="s">
        <v>329</v>
      </c>
      <c r="O23" s="9" t="s">
        <v>396</v>
      </c>
      <c r="P23" s="9" t="s">
        <v>312</v>
      </c>
      <c r="Q23" s="9" t="s">
        <v>365</v>
      </c>
      <c r="R23" s="9" t="s">
        <v>299</v>
      </c>
      <c r="S23" s="9" t="s">
        <v>291</v>
      </c>
      <c r="T23" s="9" t="s">
        <v>380</v>
      </c>
      <c r="U23" s="238">
        <f>SUM(F24:T24)</f>
        <v>495</v>
      </c>
      <c r="V23" s="34"/>
      <c r="W23" s="36"/>
      <c r="X23" s="2"/>
      <c r="Y23" s="2"/>
    </row>
    <row r="24" spans="1:25" ht="13.5" thickBot="1">
      <c r="A24" s="237"/>
      <c r="B24" s="10">
        <f>V22</f>
        <v>6930.8902609042025</v>
      </c>
      <c r="C24" s="12">
        <v>495</v>
      </c>
      <c r="D24" s="140">
        <v>39969</v>
      </c>
      <c r="E24" s="29" t="s">
        <v>172</v>
      </c>
      <c r="F24" s="19">
        <v>33</v>
      </c>
      <c r="G24" s="7">
        <v>33</v>
      </c>
      <c r="H24" s="7">
        <v>33</v>
      </c>
      <c r="I24" s="7">
        <v>33</v>
      </c>
      <c r="J24" s="7">
        <v>33</v>
      </c>
      <c r="K24" s="7">
        <v>33</v>
      </c>
      <c r="L24" s="7">
        <v>33</v>
      </c>
      <c r="M24" s="7">
        <v>33</v>
      </c>
      <c r="N24" s="7">
        <v>33</v>
      </c>
      <c r="O24" s="7">
        <v>33</v>
      </c>
      <c r="P24" s="7">
        <v>33</v>
      </c>
      <c r="Q24" s="7">
        <v>33</v>
      </c>
      <c r="R24" s="7">
        <v>33</v>
      </c>
      <c r="S24" s="7">
        <v>33</v>
      </c>
      <c r="T24" s="7">
        <v>33</v>
      </c>
      <c r="U24" s="239"/>
      <c r="V24" s="32">
        <f>B24-C24+U23</f>
        <v>6930.8902609042025</v>
      </c>
      <c r="W24" s="37">
        <f>C24-U23</f>
        <v>0</v>
      </c>
      <c r="X24" s="2"/>
      <c r="Y24" s="2"/>
    </row>
    <row r="25" spans="1:25" ht="13.5">
      <c r="A25" s="236" t="s">
        <v>12</v>
      </c>
      <c r="B25" s="8"/>
      <c r="C25" s="13"/>
      <c r="D25" s="152" t="s">
        <v>195</v>
      </c>
      <c r="E25" s="28" t="s">
        <v>173</v>
      </c>
      <c r="F25" s="21" t="s">
        <v>294</v>
      </c>
      <c r="G25" s="9" t="s">
        <v>282</v>
      </c>
      <c r="H25" s="9" t="s">
        <v>277</v>
      </c>
      <c r="I25" s="9" t="s">
        <v>269</v>
      </c>
      <c r="J25" s="9" t="s">
        <v>266</v>
      </c>
      <c r="K25" s="9" t="s">
        <v>25</v>
      </c>
      <c r="L25" s="9" t="s">
        <v>333</v>
      </c>
      <c r="M25" s="9" t="s">
        <v>327</v>
      </c>
      <c r="N25" s="9" t="s">
        <v>323</v>
      </c>
      <c r="O25" s="9" t="s">
        <v>313</v>
      </c>
      <c r="P25" s="9" t="s">
        <v>305</v>
      </c>
      <c r="Q25" s="9" t="s">
        <v>302</v>
      </c>
      <c r="R25" s="9" t="s">
        <v>290</v>
      </c>
      <c r="S25" s="9" t="s">
        <v>284</v>
      </c>
      <c r="T25" s="9" t="s">
        <v>279</v>
      </c>
      <c r="U25" s="238">
        <f>SUM(F26:T26)</f>
        <v>495</v>
      </c>
      <c r="V25" s="34"/>
      <c r="W25" s="36"/>
      <c r="X25" s="2"/>
      <c r="Y25" s="2"/>
    </row>
    <row r="26" spans="1:25" ht="13.5" thickBot="1">
      <c r="A26" s="237"/>
      <c r="B26" s="10">
        <f>V24</f>
        <v>6930.8902609042025</v>
      </c>
      <c r="C26" s="12">
        <v>495</v>
      </c>
      <c r="D26" s="140">
        <v>39997</v>
      </c>
      <c r="E26" s="29" t="s">
        <v>76</v>
      </c>
      <c r="F26" s="19">
        <v>33</v>
      </c>
      <c r="G26" s="7">
        <v>33</v>
      </c>
      <c r="H26" s="7">
        <v>33</v>
      </c>
      <c r="I26" s="7">
        <v>33</v>
      </c>
      <c r="J26" s="7">
        <v>33</v>
      </c>
      <c r="K26" s="7">
        <v>33</v>
      </c>
      <c r="L26" s="7">
        <v>33</v>
      </c>
      <c r="M26" s="7">
        <v>33</v>
      </c>
      <c r="N26" s="7">
        <v>33</v>
      </c>
      <c r="O26" s="7">
        <v>33</v>
      </c>
      <c r="P26" s="7">
        <v>33</v>
      </c>
      <c r="Q26" s="7">
        <v>33</v>
      </c>
      <c r="R26" s="7">
        <v>33</v>
      </c>
      <c r="S26" s="7">
        <v>33</v>
      </c>
      <c r="T26" s="7">
        <v>33</v>
      </c>
      <c r="U26" s="239"/>
      <c r="V26" s="32">
        <f>B26-C26+U25</f>
        <v>6930.8902609042025</v>
      </c>
      <c r="W26" s="37">
        <f>C26-U25</f>
        <v>0</v>
      </c>
      <c r="X26" s="2"/>
      <c r="Y26" s="2"/>
    </row>
    <row r="27" spans="1:25" ht="13.5">
      <c r="A27" s="236" t="s">
        <v>13</v>
      </c>
      <c r="B27" s="8"/>
      <c r="C27" s="13"/>
      <c r="D27" s="152" t="s">
        <v>196</v>
      </c>
      <c r="E27" s="28" t="s">
        <v>174</v>
      </c>
      <c r="F27" s="21" t="s">
        <v>289</v>
      </c>
      <c r="G27" s="9" t="s">
        <v>283</v>
      </c>
      <c r="H27" s="9" t="s">
        <v>279</v>
      </c>
      <c r="I27" s="9" t="s">
        <v>273</v>
      </c>
      <c r="J27" s="9" t="s">
        <v>266</v>
      </c>
      <c r="K27" s="9" t="s">
        <v>260</v>
      </c>
      <c r="L27" s="9" t="s">
        <v>336</v>
      </c>
      <c r="M27" s="9" t="s">
        <v>326</v>
      </c>
      <c r="N27" s="9" t="s">
        <v>323</v>
      </c>
      <c r="O27" s="9" t="s">
        <v>393</v>
      </c>
      <c r="P27" s="9" t="s">
        <v>305</v>
      </c>
      <c r="Q27" s="9" t="s">
        <v>302</v>
      </c>
      <c r="R27" s="9" t="s">
        <v>289</v>
      </c>
      <c r="S27" s="9" t="s">
        <v>380</v>
      </c>
      <c r="T27" s="9" t="s">
        <v>379</v>
      </c>
      <c r="U27" s="238">
        <f>SUM(F28:T28)</f>
        <v>495</v>
      </c>
      <c r="V27" s="34"/>
      <c r="W27" s="36"/>
      <c r="X27" s="2"/>
      <c r="Y27" s="2"/>
    </row>
    <row r="28" spans="1:25" ht="13.5" thickBot="1">
      <c r="A28" s="237"/>
      <c r="B28" s="10">
        <f>V26</f>
        <v>6930.8902609042025</v>
      </c>
      <c r="C28" s="12">
        <v>495</v>
      </c>
      <c r="D28" s="140">
        <v>39997</v>
      </c>
      <c r="E28" s="29" t="s">
        <v>175</v>
      </c>
      <c r="F28" s="19">
        <v>33</v>
      </c>
      <c r="G28" s="7">
        <v>33</v>
      </c>
      <c r="H28" s="7">
        <v>33</v>
      </c>
      <c r="I28" s="7">
        <v>33</v>
      </c>
      <c r="J28" s="7">
        <v>33</v>
      </c>
      <c r="K28" s="7">
        <v>33</v>
      </c>
      <c r="L28" s="7">
        <v>33</v>
      </c>
      <c r="M28" s="7">
        <v>33</v>
      </c>
      <c r="N28" s="7">
        <v>33</v>
      </c>
      <c r="O28" s="7">
        <v>33</v>
      </c>
      <c r="P28" s="7">
        <v>33</v>
      </c>
      <c r="Q28" s="7">
        <v>33</v>
      </c>
      <c r="R28" s="7">
        <v>33</v>
      </c>
      <c r="S28" s="7">
        <v>33</v>
      </c>
      <c r="T28" s="7">
        <v>33</v>
      </c>
      <c r="U28" s="239"/>
      <c r="V28" s="32">
        <f>B28-C28+U27</f>
        <v>6930.8902609042025</v>
      </c>
      <c r="W28" s="37">
        <f>C28-U27</f>
        <v>0</v>
      </c>
      <c r="X28" s="2"/>
      <c r="Y28" s="2"/>
    </row>
    <row r="29" spans="1:25" ht="13.5">
      <c r="A29" s="236" t="s">
        <v>14</v>
      </c>
      <c r="B29" s="8"/>
      <c r="C29" s="13"/>
      <c r="D29" s="152" t="s">
        <v>197</v>
      </c>
      <c r="E29" s="28" t="s">
        <v>176</v>
      </c>
      <c r="F29" s="21" t="s">
        <v>282</v>
      </c>
      <c r="G29" s="9" t="s">
        <v>278</v>
      </c>
      <c r="H29" s="9" t="s">
        <v>271</v>
      </c>
      <c r="I29" s="9" t="s">
        <v>257</v>
      </c>
      <c r="J29" s="9" t="s">
        <v>258</v>
      </c>
      <c r="K29" s="9" t="s">
        <v>337</v>
      </c>
      <c r="L29" s="9" t="s">
        <v>329</v>
      </c>
      <c r="M29" s="9" t="s">
        <v>396</v>
      </c>
      <c r="N29" s="9" t="s">
        <v>312</v>
      </c>
      <c r="O29" s="9" t="s">
        <v>365</v>
      </c>
      <c r="P29" s="9" t="s">
        <v>299</v>
      </c>
      <c r="Q29" s="9" t="s">
        <v>291</v>
      </c>
      <c r="R29" s="9" t="s">
        <v>380</v>
      </c>
      <c r="S29" s="9" t="s">
        <v>278</v>
      </c>
      <c r="T29" s="9" t="s">
        <v>346</v>
      </c>
      <c r="U29" s="244">
        <f>SUM(F30:T30)</f>
        <v>495</v>
      </c>
      <c r="V29" s="34"/>
      <c r="W29" s="36"/>
      <c r="X29" s="2"/>
      <c r="Y29" s="2"/>
    </row>
    <row r="30" spans="1:25" ht="13.5" thickBot="1">
      <c r="A30" s="237"/>
      <c r="B30" s="10">
        <f>V18</f>
        <v>6930.8902609042025</v>
      </c>
      <c r="C30" s="12">
        <v>495</v>
      </c>
      <c r="D30" s="140">
        <v>40028</v>
      </c>
      <c r="E30" s="29" t="s">
        <v>106</v>
      </c>
      <c r="F30" s="19">
        <v>33</v>
      </c>
      <c r="G30" s="7">
        <v>33</v>
      </c>
      <c r="H30" s="7">
        <v>33</v>
      </c>
      <c r="I30" s="7">
        <v>33</v>
      </c>
      <c r="J30" s="7">
        <v>33</v>
      </c>
      <c r="K30" s="7">
        <v>33</v>
      </c>
      <c r="L30" s="7">
        <v>33</v>
      </c>
      <c r="M30" s="7">
        <v>33</v>
      </c>
      <c r="N30" s="7">
        <v>33</v>
      </c>
      <c r="O30" s="7">
        <v>33</v>
      </c>
      <c r="P30" s="7">
        <v>33</v>
      </c>
      <c r="Q30" s="7">
        <v>33</v>
      </c>
      <c r="R30" s="7">
        <v>33</v>
      </c>
      <c r="S30" s="7">
        <v>33</v>
      </c>
      <c r="T30" s="7">
        <v>33</v>
      </c>
      <c r="U30" s="245"/>
      <c r="V30" s="32">
        <f>B30-C30+U29</f>
        <v>6930.8902609042025</v>
      </c>
      <c r="W30" s="37">
        <f>C30-U29</f>
        <v>0</v>
      </c>
      <c r="X30" s="2"/>
      <c r="Y30" s="2"/>
    </row>
    <row r="31" spans="1:25" ht="13.5">
      <c r="A31" s="236" t="s">
        <v>31</v>
      </c>
      <c r="B31" s="8"/>
      <c r="C31" s="13"/>
      <c r="D31" s="152" t="s">
        <v>198</v>
      </c>
      <c r="E31" s="28" t="s">
        <v>177</v>
      </c>
      <c r="F31" s="21" t="s">
        <v>257</v>
      </c>
      <c r="G31" s="9" t="s">
        <v>258</v>
      </c>
      <c r="H31" s="9" t="s">
        <v>337</v>
      </c>
      <c r="I31" s="9" t="s">
        <v>329</v>
      </c>
      <c r="J31" s="9" t="s">
        <v>396</v>
      </c>
      <c r="K31" s="9" t="s">
        <v>312</v>
      </c>
      <c r="L31" s="9" t="s">
        <v>365</v>
      </c>
      <c r="M31" s="9" t="s">
        <v>299</v>
      </c>
      <c r="N31" s="9" t="s">
        <v>291</v>
      </c>
      <c r="O31" s="9" t="s">
        <v>380</v>
      </c>
      <c r="P31" s="9" t="s">
        <v>278</v>
      </c>
      <c r="Q31" s="9" t="s">
        <v>346</v>
      </c>
      <c r="R31" s="9" t="s">
        <v>378</v>
      </c>
      <c r="S31" s="9" t="s">
        <v>258</v>
      </c>
      <c r="T31" s="9" t="s">
        <v>374</v>
      </c>
      <c r="U31" s="238">
        <f>SUM(F32:T32)</f>
        <v>495</v>
      </c>
      <c r="V31" s="34"/>
      <c r="W31" s="36"/>
      <c r="X31" s="2"/>
      <c r="Y31" s="2"/>
    </row>
    <row r="32" spans="1:25" ht="13.5" thickBot="1">
      <c r="A32" s="237"/>
      <c r="B32" s="10">
        <f>V30</f>
        <v>6930.8902609042025</v>
      </c>
      <c r="C32" s="12">
        <v>495</v>
      </c>
      <c r="D32" s="140">
        <v>40123</v>
      </c>
      <c r="E32" s="29" t="s">
        <v>164</v>
      </c>
      <c r="F32" s="19">
        <v>33</v>
      </c>
      <c r="G32" s="7">
        <v>33</v>
      </c>
      <c r="H32" s="7">
        <v>33</v>
      </c>
      <c r="I32" s="7">
        <v>33</v>
      </c>
      <c r="J32" s="7">
        <v>33</v>
      </c>
      <c r="K32" s="7">
        <v>33</v>
      </c>
      <c r="L32" s="7">
        <v>33</v>
      </c>
      <c r="M32" s="7">
        <v>33</v>
      </c>
      <c r="N32" s="7">
        <v>33</v>
      </c>
      <c r="O32" s="7">
        <v>33</v>
      </c>
      <c r="P32" s="7">
        <v>33</v>
      </c>
      <c r="Q32" s="7">
        <v>33</v>
      </c>
      <c r="R32" s="7">
        <v>33</v>
      </c>
      <c r="S32" s="7">
        <v>33</v>
      </c>
      <c r="T32" s="7">
        <v>33</v>
      </c>
      <c r="U32" s="239"/>
      <c r="V32" s="32">
        <f>B32-C32+U31</f>
        <v>6930.8902609042025</v>
      </c>
      <c r="W32" s="37">
        <f>C32-U31</f>
        <v>0</v>
      </c>
      <c r="X32" s="2"/>
      <c r="Y32" s="2"/>
    </row>
    <row r="33" spans="1:25" ht="13.5">
      <c r="A33" s="248" t="s">
        <v>32</v>
      </c>
      <c r="B33" s="8"/>
      <c r="C33" s="13"/>
      <c r="D33" s="152" t="s">
        <v>199</v>
      </c>
      <c r="E33" s="28" t="s">
        <v>87</v>
      </c>
      <c r="F33" s="21" t="s">
        <v>257</v>
      </c>
      <c r="G33" s="9" t="s">
        <v>258</v>
      </c>
      <c r="H33" s="9" t="s">
        <v>337</v>
      </c>
      <c r="I33" s="9" t="s">
        <v>329</v>
      </c>
      <c r="J33" s="9" t="s">
        <v>396</v>
      </c>
      <c r="K33" s="9" t="s">
        <v>312</v>
      </c>
      <c r="L33" s="9" t="s">
        <v>365</v>
      </c>
      <c r="M33" s="9" t="s">
        <v>299</v>
      </c>
      <c r="N33" s="9" t="s">
        <v>291</v>
      </c>
      <c r="O33" s="9" t="s">
        <v>380</v>
      </c>
      <c r="P33" s="9" t="s">
        <v>278</v>
      </c>
      <c r="Q33" s="9" t="s">
        <v>346</v>
      </c>
      <c r="R33" s="9" t="s">
        <v>378</v>
      </c>
      <c r="S33" s="9" t="s">
        <v>258</v>
      </c>
      <c r="T33" s="9" t="s">
        <v>374</v>
      </c>
      <c r="U33" s="244">
        <f>SUM(F34:T34)</f>
        <v>495</v>
      </c>
      <c r="V33" s="34"/>
      <c r="W33" s="36"/>
      <c r="X33" s="2"/>
      <c r="Y33" s="2"/>
    </row>
    <row r="34" spans="1:25" ht="13.5" thickBot="1">
      <c r="A34" s="249"/>
      <c r="B34" s="10">
        <f>V32</f>
        <v>6930.8902609042025</v>
      </c>
      <c r="C34" s="12">
        <v>495</v>
      </c>
      <c r="D34" s="140">
        <v>40123</v>
      </c>
      <c r="E34" s="29" t="s">
        <v>88</v>
      </c>
      <c r="F34" s="19">
        <v>33</v>
      </c>
      <c r="G34" s="7">
        <v>33</v>
      </c>
      <c r="H34" s="7">
        <v>33</v>
      </c>
      <c r="I34" s="7">
        <v>33</v>
      </c>
      <c r="J34" s="7">
        <v>33</v>
      </c>
      <c r="K34" s="7">
        <v>33</v>
      </c>
      <c r="L34" s="7">
        <v>33</v>
      </c>
      <c r="M34" s="7">
        <v>33</v>
      </c>
      <c r="N34" s="7">
        <v>33</v>
      </c>
      <c r="O34" s="7">
        <v>33</v>
      </c>
      <c r="P34" s="7">
        <v>33</v>
      </c>
      <c r="Q34" s="7">
        <v>33</v>
      </c>
      <c r="R34" s="7">
        <v>33</v>
      </c>
      <c r="S34" s="7">
        <v>33</v>
      </c>
      <c r="T34" s="7">
        <v>33</v>
      </c>
      <c r="U34" s="245"/>
      <c r="V34" s="32">
        <f>B34-C34+U33</f>
        <v>6930.8902609042025</v>
      </c>
      <c r="W34" s="37">
        <f>C34-U33</f>
        <v>0</v>
      </c>
      <c r="X34" s="2"/>
      <c r="Y34" s="2"/>
    </row>
    <row r="35" spans="1:25" ht="13.5">
      <c r="A35" s="248" t="s">
        <v>33</v>
      </c>
      <c r="B35" s="8"/>
      <c r="C35" s="13"/>
      <c r="D35" s="152" t="s">
        <v>200</v>
      </c>
      <c r="E35" s="28" t="s">
        <v>178</v>
      </c>
      <c r="F35" s="21" t="s">
        <v>258</v>
      </c>
      <c r="G35" s="9" t="s">
        <v>337</v>
      </c>
      <c r="H35" s="9" t="s">
        <v>329</v>
      </c>
      <c r="I35" s="9" t="s">
        <v>396</v>
      </c>
      <c r="J35" s="9" t="s">
        <v>312</v>
      </c>
      <c r="K35" s="9" t="s">
        <v>307</v>
      </c>
      <c r="L35" s="9" t="s">
        <v>299</v>
      </c>
      <c r="M35" s="9" t="s">
        <v>291</v>
      </c>
      <c r="N35" s="9" t="s">
        <v>282</v>
      </c>
      <c r="O35" s="9" t="s">
        <v>278</v>
      </c>
      <c r="P35" s="9" t="s">
        <v>346</v>
      </c>
      <c r="Q35" s="9" t="s">
        <v>257</v>
      </c>
      <c r="R35" s="9" t="s">
        <v>258</v>
      </c>
      <c r="S35" s="9" t="s">
        <v>337</v>
      </c>
      <c r="T35" s="9" t="s">
        <v>329</v>
      </c>
      <c r="U35" s="238">
        <f>SUM(F36:T36)</f>
        <v>495</v>
      </c>
      <c r="V35" s="34"/>
      <c r="W35" s="36"/>
      <c r="X35" s="2"/>
      <c r="Y35" s="2"/>
    </row>
    <row r="36" spans="1:25" ht="13.5" thickBot="1">
      <c r="A36" s="249"/>
      <c r="B36" s="10">
        <f>V34</f>
        <v>6930.8902609042025</v>
      </c>
      <c r="C36" s="12">
        <v>495</v>
      </c>
      <c r="D36" s="140">
        <v>40151</v>
      </c>
      <c r="E36" s="29" t="s">
        <v>88</v>
      </c>
      <c r="F36" s="19">
        <v>33</v>
      </c>
      <c r="G36" s="7">
        <v>33</v>
      </c>
      <c r="H36" s="7">
        <v>33</v>
      </c>
      <c r="I36" s="7">
        <v>33</v>
      </c>
      <c r="J36" s="7">
        <v>33</v>
      </c>
      <c r="K36" s="7">
        <v>33</v>
      </c>
      <c r="L36" s="7">
        <v>33</v>
      </c>
      <c r="M36" s="7">
        <v>33</v>
      </c>
      <c r="N36" s="7">
        <v>33</v>
      </c>
      <c r="O36" s="7">
        <v>33</v>
      </c>
      <c r="P36" s="7">
        <v>33</v>
      </c>
      <c r="Q36" s="7">
        <v>33</v>
      </c>
      <c r="R36" s="7">
        <v>33</v>
      </c>
      <c r="S36" s="7">
        <v>33</v>
      </c>
      <c r="T36" s="7">
        <v>33</v>
      </c>
      <c r="U36" s="239"/>
      <c r="V36" s="32">
        <f>B36-C36+U35</f>
        <v>6930.8902609042025</v>
      </c>
      <c r="W36" s="37">
        <f>C36-U35</f>
        <v>0</v>
      </c>
      <c r="X36" s="2"/>
      <c r="Y36" s="2"/>
    </row>
    <row r="37" spans="1:25" ht="13.5">
      <c r="A37" s="248" t="s">
        <v>143</v>
      </c>
      <c r="B37" s="8"/>
      <c r="C37" s="13"/>
      <c r="D37" s="152" t="s">
        <v>201</v>
      </c>
      <c r="E37" s="28" t="s">
        <v>126</v>
      </c>
      <c r="F37" s="21" t="s">
        <v>258</v>
      </c>
      <c r="G37" s="9" t="s">
        <v>337</v>
      </c>
      <c r="H37" s="9" t="s">
        <v>329</v>
      </c>
      <c r="I37" s="9" t="s">
        <v>396</v>
      </c>
      <c r="J37" s="9" t="s">
        <v>312</v>
      </c>
      <c r="K37" s="9" t="s">
        <v>365</v>
      </c>
      <c r="L37" s="9" t="s">
        <v>299</v>
      </c>
      <c r="M37" s="9" t="s">
        <v>291</v>
      </c>
      <c r="N37" s="9" t="s">
        <v>380</v>
      </c>
      <c r="O37" s="9" t="s">
        <v>278</v>
      </c>
      <c r="P37" s="9" t="s">
        <v>346</v>
      </c>
      <c r="Q37" s="9" t="s">
        <v>378</v>
      </c>
      <c r="R37" s="9" t="s">
        <v>258</v>
      </c>
      <c r="S37" s="9" t="s">
        <v>374</v>
      </c>
      <c r="T37" s="9" t="s">
        <v>371</v>
      </c>
      <c r="U37" s="244">
        <f>SUM(F38:T38)</f>
        <v>495</v>
      </c>
      <c r="V37" s="34"/>
      <c r="W37" s="36"/>
      <c r="X37" s="2"/>
      <c r="Y37" s="2"/>
    </row>
    <row r="38" spans="1:25" ht="13.5" thickBot="1">
      <c r="A38" s="249"/>
      <c r="B38" s="10">
        <f>V36</f>
        <v>6930.8902609042025</v>
      </c>
      <c r="C38" s="12">
        <v>495</v>
      </c>
      <c r="D38" s="140">
        <v>40151</v>
      </c>
      <c r="E38" s="29" t="s">
        <v>127</v>
      </c>
      <c r="F38" s="19">
        <v>33</v>
      </c>
      <c r="G38" s="7">
        <v>33</v>
      </c>
      <c r="H38" s="7">
        <v>33</v>
      </c>
      <c r="I38" s="7">
        <v>33</v>
      </c>
      <c r="J38" s="7">
        <v>33</v>
      </c>
      <c r="K38" s="7">
        <v>33</v>
      </c>
      <c r="L38" s="7">
        <v>33</v>
      </c>
      <c r="M38" s="7">
        <v>33</v>
      </c>
      <c r="N38" s="7">
        <v>33</v>
      </c>
      <c r="O38" s="7">
        <v>33</v>
      </c>
      <c r="P38" s="7">
        <v>33</v>
      </c>
      <c r="Q38" s="7">
        <v>33</v>
      </c>
      <c r="R38" s="7">
        <v>33</v>
      </c>
      <c r="S38" s="7">
        <v>33</v>
      </c>
      <c r="T38" s="7">
        <v>33</v>
      </c>
      <c r="U38" s="245"/>
      <c r="V38" s="32">
        <f>B38-C38+U37</f>
        <v>6930.8902609042025</v>
      </c>
      <c r="W38" s="37">
        <f>C38-U37</f>
        <v>0</v>
      </c>
      <c r="X38" s="2"/>
      <c r="Y38" s="2"/>
    </row>
    <row r="39" spans="1:25" ht="13.5">
      <c r="A39" s="248" t="s">
        <v>144</v>
      </c>
      <c r="B39" s="8"/>
      <c r="C39" s="13"/>
      <c r="D39" s="152" t="s">
        <v>202</v>
      </c>
      <c r="E39" s="28" t="s">
        <v>124</v>
      </c>
      <c r="F39" s="21" t="s">
        <v>261</v>
      </c>
      <c r="G39" s="9" t="s">
        <v>335</v>
      </c>
      <c r="H39" s="9" t="s">
        <v>330</v>
      </c>
      <c r="I39" s="9" t="s">
        <v>321</v>
      </c>
      <c r="J39" s="9" t="s">
        <v>312</v>
      </c>
      <c r="K39" s="9" t="s">
        <v>309</v>
      </c>
      <c r="L39" s="9" t="s">
        <v>557</v>
      </c>
      <c r="M39" s="9" t="s">
        <v>291</v>
      </c>
      <c r="N39" s="9" t="s">
        <v>380</v>
      </c>
      <c r="O39" s="9" t="s">
        <v>610</v>
      </c>
      <c r="P39" s="9" t="s">
        <v>400</v>
      </c>
      <c r="Q39" s="160">
        <v>40891</v>
      </c>
      <c r="R39" s="9" t="s">
        <v>387</v>
      </c>
      <c r="S39" s="9" t="s">
        <v>385</v>
      </c>
      <c r="T39" s="9" t="s">
        <v>398</v>
      </c>
      <c r="U39" s="238">
        <f>SUM(F40:T40)</f>
        <v>495</v>
      </c>
      <c r="V39" s="34"/>
      <c r="W39" s="36"/>
      <c r="X39" s="2"/>
      <c r="Y39" s="2"/>
    </row>
    <row r="40" spans="1:25" ht="13.5" thickBot="1">
      <c r="A40" s="249"/>
      <c r="B40" s="10">
        <f>V38</f>
        <v>6930.8902609042025</v>
      </c>
      <c r="C40" s="12">
        <v>495</v>
      </c>
      <c r="D40" s="140">
        <v>40151</v>
      </c>
      <c r="E40" s="29" t="s">
        <v>99</v>
      </c>
      <c r="F40" s="19">
        <v>33</v>
      </c>
      <c r="G40" s="7">
        <v>33</v>
      </c>
      <c r="H40" s="7">
        <v>33</v>
      </c>
      <c r="I40" s="7">
        <v>33</v>
      </c>
      <c r="J40" s="7">
        <v>33</v>
      </c>
      <c r="K40" s="7">
        <v>33</v>
      </c>
      <c r="L40" s="7">
        <v>33</v>
      </c>
      <c r="M40" s="7">
        <v>33</v>
      </c>
      <c r="N40" s="7">
        <v>33</v>
      </c>
      <c r="O40" s="7">
        <v>33</v>
      </c>
      <c r="P40" s="7">
        <v>33</v>
      </c>
      <c r="Q40" s="7">
        <v>33</v>
      </c>
      <c r="R40" s="7">
        <v>33</v>
      </c>
      <c r="S40" s="7">
        <v>33</v>
      </c>
      <c r="T40" s="7">
        <v>33</v>
      </c>
      <c r="U40" s="239"/>
      <c r="V40" s="124">
        <f>B40-C40+U39</f>
        <v>6930.8902609042025</v>
      </c>
      <c r="W40" s="37">
        <f>C40-U39</f>
        <v>0</v>
      </c>
      <c r="X40" s="2"/>
      <c r="Y40" s="2"/>
    </row>
    <row r="41" spans="1:25" ht="12.75">
      <c r="A41" s="1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 t="s">
        <v>30</v>
      </c>
      <c r="V41" s="2"/>
      <c r="W41" s="38">
        <f>SUM(W5:W40)</f>
        <v>0</v>
      </c>
      <c r="X41" s="123">
        <f>V40</f>
        <v>6930.8902609042025</v>
      </c>
      <c r="Y41" s="125">
        <f>SUM(W41:X41)</f>
        <v>6930.8902609042025</v>
      </c>
    </row>
  </sheetData>
  <sheetProtection/>
  <mergeCells count="38">
    <mergeCell ref="A13:A14"/>
    <mergeCell ref="U13:U14"/>
    <mergeCell ref="F3:T3"/>
    <mergeCell ref="A5:A6"/>
    <mergeCell ref="B5:B6"/>
    <mergeCell ref="U5:U6"/>
    <mergeCell ref="A7:A8"/>
    <mergeCell ref="U7:U8"/>
    <mergeCell ref="A9:A10"/>
    <mergeCell ref="U9:U10"/>
    <mergeCell ref="A37:A38"/>
    <mergeCell ref="U37:U38"/>
    <mergeCell ref="A11:A12"/>
    <mergeCell ref="U11:U12"/>
    <mergeCell ref="A35:A36"/>
    <mergeCell ref="U35:U36"/>
    <mergeCell ref="A15:A16"/>
    <mergeCell ref="U15:U16"/>
    <mergeCell ref="A17:A18"/>
    <mergeCell ref="U17:U18"/>
    <mergeCell ref="A39:A40"/>
    <mergeCell ref="U39:U40"/>
    <mergeCell ref="A19:A20"/>
    <mergeCell ref="U19:U20"/>
    <mergeCell ref="A21:A22"/>
    <mergeCell ref="U21:U22"/>
    <mergeCell ref="A27:A28"/>
    <mergeCell ref="U27:U28"/>
    <mergeCell ref="A29:A30"/>
    <mergeCell ref="U29:U30"/>
    <mergeCell ref="A23:A24"/>
    <mergeCell ref="U23:U24"/>
    <mergeCell ref="A33:A34"/>
    <mergeCell ref="U33:U34"/>
    <mergeCell ref="A25:A26"/>
    <mergeCell ref="U25:U26"/>
    <mergeCell ref="A31:A32"/>
    <mergeCell ref="U31:U3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31"/>
  <sheetViews>
    <sheetView zoomScalePageLayoutView="0" workbookViewId="0" topLeftCell="A1">
      <selection activeCell="T21" sqref="T21"/>
    </sheetView>
  </sheetViews>
  <sheetFormatPr defaultColWidth="9.00390625" defaultRowHeight="12.75"/>
  <cols>
    <col min="1" max="1" width="4.125" style="1" bestFit="1" customWidth="1"/>
    <col min="2" max="2" width="7.375" style="2" customWidth="1"/>
    <col min="3" max="3" width="7.375" style="2" bestFit="1" customWidth="1"/>
    <col min="4" max="4" width="8.75390625" style="2" bestFit="1" customWidth="1"/>
    <col min="5" max="5" width="11.75390625" style="2" customWidth="1"/>
    <col min="6" max="20" width="4.75390625" style="2" customWidth="1"/>
    <col min="21" max="21" width="7.25390625" style="2" customWidth="1"/>
    <col min="22" max="23" width="8.125" style="2" customWidth="1"/>
    <col min="24" max="16384" width="9.125" style="2" customWidth="1"/>
  </cols>
  <sheetData>
    <row r="1" spans="1:10" ht="16.5">
      <c r="A1" s="102" t="s">
        <v>22</v>
      </c>
      <c r="B1" s="106"/>
      <c r="F1" s="105" t="s">
        <v>21</v>
      </c>
      <c r="H1" s="14"/>
      <c r="J1" s="100"/>
    </row>
    <row r="2" ht="13.5" thickBot="1"/>
    <row r="3" spans="1:23" s="1" customFormat="1" ht="13.5">
      <c r="A3" s="4" t="s">
        <v>0</v>
      </c>
      <c r="B3" s="94" t="s">
        <v>15</v>
      </c>
      <c r="C3" s="96" t="s">
        <v>17</v>
      </c>
      <c r="D3" s="150" t="s">
        <v>182</v>
      </c>
      <c r="E3" s="22" t="s">
        <v>20</v>
      </c>
      <c r="F3" s="240" t="s">
        <v>21</v>
      </c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15" t="s">
        <v>23</v>
      </c>
      <c r="V3" s="30" t="s">
        <v>26</v>
      </c>
      <c r="W3" s="35" t="s">
        <v>28</v>
      </c>
    </row>
    <row r="4" spans="1:23" s="1" customFormat="1" ht="14.25" thickBot="1">
      <c r="A4" s="5" t="s">
        <v>1</v>
      </c>
      <c r="B4" s="95" t="s">
        <v>16</v>
      </c>
      <c r="C4" s="97" t="s">
        <v>18</v>
      </c>
      <c r="D4" s="23" t="s">
        <v>19</v>
      </c>
      <c r="E4" s="24" t="s">
        <v>75</v>
      </c>
      <c r="F4" s="17" t="s">
        <v>2</v>
      </c>
      <c r="G4" s="6" t="s">
        <v>3</v>
      </c>
      <c r="H4" s="6" t="s">
        <v>4</v>
      </c>
      <c r="I4" s="6" t="s">
        <v>5</v>
      </c>
      <c r="J4" s="6" t="s">
        <v>6</v>
      </c>
      <c r="K4" s="6" t="s">
        <v>7</v>
      </c>
      <c r="L4" s="6" t="s">
        <v>8</v>
      </c>
      <c r="M4" s="6" t="s">
        <v>9</v>
      </c>
      <c r="N4" s="6" t="s">
        <v>10</v>
      </c>
      <c r="O4" s="6" t="s">
        <v>11</v>
      </c>
      <c r="P4" s="6" t="s">
        <v>12</v>
      </c>
      <c r="Q4" s="6" t="s">
        <v>13</v>
      </c>
      <c r="R4" s="6" t="s">
        <v>14</v>
      </c>
      <c r="S4" s="6" t="s">
        <v>31</v>
      </c>
      <c r="T4" s="6" t="s">
        <v>32</v>
      </c>
      <c r="U4" s="16" t="s">
        <v>24</v>
      </c>
      <c r="V4" s="92" t="s">
        <v>27</v>
      </c>
      <c r="W4" s="93" t="s">
        <v>29</v>
      </c>
    </row>
    <row r="5" spans="1:23" ht="13.5">
      <c r="A5" s="236" t="s">
        <v>2</v>
      </c>
      <c r="B5" s="242">
        <f>SUM('splátkový kalendár 2009'!X41)</f>
        <v>6930.8902609042025</v>
      </c>
      <c r="C5" s="11"/>
      <c r="D5" s="151" t="s">
        <v>183</v>
      </c>
      <c r="E5" s="25" t="s">
        <v>179</v>
      </c>
      <c r="F5" s="18" t="s">
        <v>333</v>
      </c>
      <c r="G5" s="3" t="s">
        <v>327</v>
      </c>
      <c r="H5" s="3" t="s">
        <v>323</v>
      </c>
      <c r="I5" s="3" t="s">
        <v>313</v>
      </c>
      <c r="J5" s="3" t="s">
        <v>365</v>
      </c>
      <c r="K5" s="3" t="s">
        <v>302</v>
      </c>
      <c r="L5" s="3" t="s">
        <v>290</v>
      </c>
      <c r="M5" s="3" t="s">
        <v>380</v>
      </c>
      <c r="N5" s="3" t="s">
        <v>279</v>
      </c>
      <c r="O5" s="3" t="s">
        <v>272</v>
      </c>
      <c r="P5" s="3" t="s">
        <v>378</v>
      </c>
      <c r="Q5" s="3" t="s">
        <v>25</v>
      </c>
      <c r="R5" s="3" t="s">
        <v>374</v>
      </c>
      <c r="S5" s="3" t="s">
        <v>371</v>
      </c>
      <c r="T5" s="3" t="s">
        <v>323</v>
      </c>
      <c r="U5" s="238">
        <f>SUM(F6:T6)</f>
        <v>495</v>
      </c>
      <c r="V5" s="31"/>
      <c r="W5" s="36"/>
    </row>
    <row r="6" spans="1:23" ht="13.5" thickBot="1">
      <c r="A6" s="237"/>
      <c r="B6" s="243"/>
      <c r="C6" s="12">
        <v>495</v>
      </c>
      <c r="D6" s="26" t="s">
        <v>180</v>
      </c>
      <c r="E6" s="27" t="s">
        <v>133</v>
      </c>
      <c r="F6" s="19">
        <v>33</v>
      </c>
      <c r="G6" s="7">
        <v>33</v>
      </c>
      <c r="H6" s="7">
        <v>33</v>
      </c>
      <c r="I6" s="7">
        <v>33</v>
      </c>
      <c r="J6" s="7">
        <v>33</v>
      </c>
      <c r="K6" s="7">
        <v>33</v>
      </c>
      <c r="L6" s="7">
        <v>33</v>
      </c>
      <c r="M6" s="7">
        <v>33</v>
      </c>
      <c r="N6" s="7">
        <v>33</v>
      </c>
      <c r="O6" s="7">
        <v>33</v>
      </c>
      <c r="P6" s="7">
        <v>33</v>
      </c>
      <c r="Q6" s="7">
        <v>33</v>
      </c>
      <c r="R6" s="7">
        <v>33</v>
      </c>
      <c r="S6" s="7">
        <v>33</v>
      </c>
      <c r="T6" s="7">
        <v>33</v>
      </c>
      <c r="U6" s="239"/>
      <c r="V6" s="32">
        <f>B5-C6+U5</f>
        <v>6930.8902609042025</v>
      </c>
      <c r="W6" s="37">
        <f>C6-U5</f>
        <v>0</v>
      </c>
    </row>
    <row r="7" spans="1:23" ht="12.75">
      <c r="A7" s="236" t="s">
        <v>3</v>
      </c>
      <c r="B7" s="8"/>
      <c r="C7" s="13"/>
      <c r="D7" s="152" t="s">
        <v>184</v>
      </c>
      <c r="E7" s="28" t="s">
        <v>181</v>
      </c>
      <c r="F7" s="20" t="s">
        <v>329</v>
      </c>
      <c r="G7" s="9" t="s">
        <v>396</v>
      </c>
      <c r="H7" s="9" t="s">
        <v>312</v>
      </c>
      <c r="I7" s="9" t="s">
        <v>307</v>
      </c>
      <c r="J7" s="9" t="s">
        <v>299</v>
      </c>
      <c r="K7" s="9" t="s">
        <v>291</v>
      </c>
      <c r="L7" s="9" t="s">
        <v>282</v>
      </c>
      <c r="M7" s="9" t="s">
        <v>278</v>
      </c>
      <c r="N7" s="9" t="s">
        <v>346</v>
      </c>
      <c r="O7" s="9" t="s">
        <v>257</v>
      </c>
      <c r="P7" s="9" t="s">
        <v>258</v>
      </c>
      <c r="Q7" s="9" t="s">
        <v>337</v>
      </c>
      <c r="R7" s="147"/>
      <c r="S7" s="147"/>
      <c r="T7" s="147"/>
      <c r="U7" s="244">
        <f>SUM(F8:T8)</f>
        <v>396</v>
      </c>
      <c r="V7" s="33"/>
      <c r="W7" s="36"/>
    </row>
    <row r="8" spans="1:23" ht="13.5" thickBot="1">
      <c r="A8" s="237"/>
      <c r="B8" s="10">
        <f>V6</f>
        <v>6930.8902609042025</v>
      </c>
      <c r="C8" s="12">
        <v>396</v>
      </c>
      <c r="D8" s="140">
        <v>40214</v>
      </c>
      <c r="E8" s="29" t="s">
        <v>123</v>
      </c>
      <c r="F8" s="19">
        <v>33</v>
      </c>
      <c r="G8" s="7">
        <v>33</v>
      </c>
      <c r="H8" s="7">
        <v>33</v>
      </c>
      <c r="I8" s="7">
        <v>33</v>
      </c>
      <c r="J8" s="7">
        <v>33</v>
      </c>
      <c r="K8" s="7">
        <v>33</v>
      </c>
      <c r="L8" s="7">
        <v>33</v>
      </c>
      <c r="M8" s="7">
        <v>33</v>
      </c>
      <c r="N8" s="7">
        <v>33</v>
      </c>
      <c r="O8" s="7">
        <v>33</v>
      </c>
      <c r="P8" s="7">
        <v>33</v>
      </c>
      <c r="Q8" s="7">
        <v>33</v>
      </c>
      <c r="R8" s="146"/>
      <c r="S8" s="146"/>
      <c r="T8" s="146"/>
      <c r="U8" s="245"/>
      <c r="V8" s="33">
        <f>B8-C8+U7</f>
        <v>6930.8902609042025</v>
      </c>
      <c r="W8" s="37">
        <f>C8-U7</f>
        <v>0</v>
      </c>
    </row>
    <row r="9" spans="1:23" ht="12.75">
      <c r="A9" s="236" t="s">
        <v>4</v>
      </c>
      <c r="B9" s="8"/>
      <c r="C9" s="13"/>
      <c r="D9" s="152" t="s">
        <v>548</v>
      </c>
      <c r="E9" s="28" t="s">
        <v>549</v>
      </c>
      <c r="F9" s="20" t="s">
        <v>311</v>
      </c>
      <c r="G9" s="9" t="s">
        <v>307</v>
      </c>
      <c r="H9" s="9" t="s">
        <v>303</v>
      </c>
      <c r="I9" s="9" t="s">
        <v>291</v>
      </c>
      <c r="J9" s="9" t="s">
        <v>380</v>
      </c>
      <c r="K9" s="9" t="s">
        <v>278</v>
      </c>
      <c r="L9" s="9" t="s">
        <v>346</v>
      </c>
      <c r="M9" s="9" t="s">
        <v>378</v>
      </c>
      <c r="N9" s="9" t="s">
        <v>258</v>
      </c>
      <c r="O9" s="9" t="s">
        <v>374</v>
      </c>
      <c r="P9" s="9" t="s">
        <v>371</v>
      </c>
      <c r="Q9" s="9" t="s">
        <v>396</v>
      </c>
      <c r="R9" s="9" t="s">
        <v>312</v>
      </c>
      <c r="S9" s="9" t="s">
        <v>364</v>
      </c>
      <c r="T9" s="9" t="s">
        <v>299</v>
      </c>
      <c r="U9" s="238">
        <f>SUM(F10:T10)</f>
        <v>495</v>
      </c>
      <c r="V9" s="31"/>
      <c r="W9" s="36"/>
    </row>
    <row r="10" spans="1:23" ht="13.5" thickBot="1">
      <c r="A10" s="237"/>
      <c r="B10" s="10">
        <f>V8</f>
        <v>6930.8902609042025</v>
      </c>
      <c r="C10" s="12">
        <v>495</v>
      </c>
      <c r="D10" s="140">
        <v>40282</v>
      </c>
      <c r="E10" s="29" t="s">
        <v>131</v>
      </c>
      <c r="F10" s="19">
        <v>33</v>
      </c>
      <c r="G10" s="7">
        <v>33</v>
      </c>
      <c r="H10" s="7">
        <v>33</v>
      </c>
      <c r="I10" s="7">
        <v>33</v>
      </c>
      <c r="J10" s="7">
        <v>33</v>
      </c>
      <c r="K10" s="7">
        <v>33</v>
      </c>
      <c r="L10" s="7">
        <v>33</v>
      </c>
      <c r="M10" s="7">
        <v>33</v>
      </c>
      <c r="N10" s="7">
        <v>33</v>
      </c>
      <c r="O10" s="7">
        <v>33</v>
      </c>
      <c r="P10" s="7">
        <v>33</v>
      </c>
      <c r="Q10" s="7">
        <v>33</v>
      </c>
      <c r="R10" s="7">
        <v>33</v>
      </c>
      <c r="S10" s="7">
        <v>33</v>
      </c>
      <c r="T10" s="7">
        <v>33</v>
      </c>
      <c r="U10" s="239"/>
      <c r="V10" s="32">
        <f>B10-C10+U9</f>
        <v>6930.8902609042025</v>
      </c>
      <c r="W10" s="37">
        <f>C10-U9</f>
        <v>0</v>
      </c>
    </row>
    <row r="11" spans="1:23" ht="12.75">
      <c r="A11" s="236" t="s">
        <v>5</v>
      </c>
      <c r="B11" s="8"/>
      <c r="C11" s="13"/>
      <c r="D11" s="152" t="s">
        <v>550</v>
      </c>
      <c r="E11" s="28" t="s">
        <v>165</v>
      </c>
      <c r="F11" s="20" t="s">
        <v>305</v>
      </c>
      <c r="G11" s="9" t="s">
        <v>302</v>
      </c>
      <c r="H11" s="9" t="s">
        <v>289</v>
      </c>
      <c r="I11" s="9" t="s">
        <v>380</v>
      </c>
      <c r="J11" s="9" t="s">
        <v>379</v>
      </c>
      <c r="K11" s="9" t="s">
        <v>273</v>
      </c>
      <c r="L11" s="9" t="s">
        <v>378</v>
      </c>
      <c r="M11" s="9" t="s">
        <v>260</v>
      </c>
      <c r="N11" s="9" t="s">
        <v>336</v>
      </c>
      <c r="O11" s="9" t="s">
        <v>326</v>
      </c>
      <c r="P11" s="9" t="s">
        <v>369</v>
      </c>
      <c r="Q11" s="9" t="s">
        <v>393</v>
      </c>
      <c r="R11" s="9" t="s">
        <v>364</v>
      </c>
      <c r="S11" s="9" t="s">
        <v>360</v>
      </c>
      <c r="T11" s="9" t="s">
        <v>289</v>
      </c>
      <c r="U11" s="244">
        <f>SUM(F12:T12)</f>
        <v>495</v>
      </c>
      <c r="V11" s="34"/>
      <c r="W11" s="36"/>
    </row>
    <row r="12" spans="1:23" ht="13.5" thickBot="1">
      <c r="A12" s="237"/>
      <c r="B12" s="10">
        <f>V10</f>
        <v>6930.8902609042025</v>
      </c>
      <c r="C12" s="12">
        <v>495</v>
      </c>
      <c r="D12" s="140">
        <v>40305</v>
      </c>
      <c r="E12" s="29" t="s">
        <v>166</v>
      </c>
      <c r="F12" s="201">
        <v>33</v>
      </c>
      <c r="G12" s="7">
        <v>33</v>
      </c>
      <c r="H12" s="7">
        <v>33</v>
      </c>
      <c r="I12" s="7">
        <v>33</v>
      </c>
      <c r="J12" s="7">
        <v>33</v>
      </c>
      <c r="K12" s="7">
        <v>33</v>
      </c>
      <c r="L12" s="7">
        <v>33</v>
      </c>
      <c r="M12" s="7">
        <v>33</v>
      </c>
      <c r="N12" s="7">
        <v>33</v>
      </c>
      <c r="O12" s="7">
        <v>33</v>
      </c>
      <c r="P12" s="7">
        <v>33</v>
      </c>
      <c r="Q12" s="7">
        <v>33</v>
      </c>
      <c r="R12" s="7">
        <v>33</v>
      </c>
      <c r="S12" s="7">
        <v>33</v>
      </c>
      <c r="T12" s="7">
        <v>33</v>
      </c>
      <c r="U12" s="245"/>
      <c r="V12" s="32">
        <f>B12-C12+U11</f>
        <v>6930.8902609042025</v>
      </c>
      <c r="W12" s="37">
        <f>C12-U11</f>
        <v>0</v>
      </c>
    </row>
    <row r="13" spans="1:23" ht="12.75">
      <c r="A13" s="236" t="s">
        <v>6</v>
      </c>
      <c r="B13" s="8"/>
      <c r="C13" s="13"/>
      <c r="D13" s="152" t="s">
        <v>551</v>
      </c>
      <c r="E13" s="28" t="s">
        <v>552</v>
      </c>
      <c r="F13" s="20" t="s">
        <v>365</v>
      </c>
      <c r="G13" s="9" t="s">
        <v>298</v>
      </c>
      <c r="H13" s="9" t="s">
        <v>290</v>
      </c>
      <c r="I13" s="9" t="s">
        <v>380</v>
      </c>
      <c r="J13" s="9" t="s">
        <v>278</v>
      </c>
      <c r="K13" s="9" t="s">
        <v>272</v>
      </c>
      <c r="L13" s="9" t="s">
        <v>265</v>
      </c>
      <c r="M13" s="9" t="s">
        <v>258</v>
      </c>
      <c r="N13" s="9" t="s">
        <v>336</v>
      </c>
      <c r="O13" s="9" t="s">
        <v>371</v>
      </c>
      <c r="P13" s="9" t="s">
        <v>321</v>
      </c>
      <c r="Q13" s="9" t="s">
        <v>313</v>
      </c>
      <c r="R13" s="9" t="s">
        <v>365</v>
      </c>
      <c r="S13" s="9" t="s">
        <v>299</v>
      </c>
      <c r="T13" s="9" t="s">
        <v>290</v>
      </c>
      <c r="U13" s="238">
        <f>SUM(F14:T14)</f>
        <v>495</v>
      </c>
      <c r="V13" s="34"/>
      <c r="W13" s="36"/>
    </row>
    <row r="14" spans="1:23" ht="13.5" thickBot="1">
      <c r="A14" s="237"/>
      <c r="B14" s="10">
        <f>V12</f>
        <v>6930.8902609042025</v>
      </c>
      <c r="C14" s="12">
        <v>495</v>
      </c>
      <c r="D14" s="140">
        <v>40305</v>
      </c>
      <c r="E14" s="29" t="s">
        <v>553</v>
      </c>
      <c r="F14" s="19">
        <v>33</v>
      </c>
      <c r="G14" s="7">
        <v>33</v>
      </c>
      <c r="H14" s="7">
        <v>33</v>
      </c>
      <c r="I14" s="7">
        <v>33</v>
      </c>
      <c r="J14" s="7">
        <v>33</v>
      </c>
      <c r="K14" s="7">
        <v>33</v>
      </c>
      <c r="L14" s="7">
        <v>33</v>
      </c>
      <c r="M14" s="7">
        <v>33</v>
      </c>
      <c r="N14" s="7">
        <v>33</v>
      </c>
      <c r="O14" s="7">
        <v>33</v>
      </c>
      <c r="P14" s="7">
        <v>33</v>
      </c>
      <c r="Q14" s="7">
        <v>33</v>
      </c>
      <c r="R14" s="7">
        <v>33</v>
      </c>
      <c r="S14" s="7">
        <v>33</v>
      </c>
      <c r="T14" s="7">
        <v>33</v>
      </c>
      <c r="U14" s="239"/>
      <c r="V14" s="32">
        <f>V12+B13-C14+U13</f>
        <v>6930.8902609042025</v>
      </c>
      <c r="W14" s="37">
        <f>C14-U13</f>
        <v>0</v>
      </c>
    </row>
    <row r="15" spans="1:23" ht="12.75">
      <c r="A15" s="236" t="s">
        <v>7</v>
      </c>
      <c r="B15" s="8"/>
      <c r="C15" s="13"/>
      <c r="D15" s="152" t="s">
        <v>554</v>
      </c>
      <c r="E15" s="28" t="s">
        <v>555</v>
      </c>
      <c r="F15" s="20" t="s">
        <v>390</v>
      </c>
      <c r="G15" s="9" t="s">
        <v>609</v>
      </c>
      <c r="H15" s="9" t="s">
        <v>611</v>
      </c>
      <c r="I15" s="9" t="s">
        <v>270</v>
      </c>
      <c r="J15" s="9" t="s">
        <v>378</v>
      </c>
      <c r="K15" s="9" t="s">
        <v>258</v>
      </c>
      <c r="L15" s="9" t="s">
        <v>374</v>
      </c>
      <c r="M15" s="9" t="s">
        <v>371</v>
      </c>
      <c r="N15" s="9" t="s">
        <v>396</v>
      </c>
      <c r="O15" s="9" t="s">
        <v>312</v>
      </c>
      <c r="P15" s="9" t="s">
        <v>364</v>
      </c>
      <c r="Q15" s="9" t="s">
        <v>299</v>
      </c>
      <c r="R15" s="9" t="s">
        <v>357</v>
      </c>
      <c r="S15" s="9" t="s">
        <v>380</v>
      </c>
      <c r="T15" s="9" t="s">
        <v>350</v>
      </c>
      <c r="U15" s="244">
        <f>SUM(F16:T16)</f>
        <v>495</v>
      </c>
      <c r="V15" s="34"/>
      <c r="W15" s="36"/>
    </row>
    <row r="16" spans="1:23" ht="13.5" thickBot="1">
      <c r="A16" s="237"/>
      <c r="B16" s="10">
        <f>V14</f>
        <v>6930.8902609042025</v>
      </c>
      <c r="C16" s="12">
        <v>495</v>
      </c>
      <c r="D16" s="140">
        <v>40361</v>
      </c>
      <c r="E16" s="29" t="s">
        <v>556</v>
      </c>
      <c r="F16" s="19">
        <v>33</v>
      </c>
      <c r="G16" s="7">
        <v>33</v>
      </c>
      <c r="H16" s="7">
        <v>33</v>
      </c>
      <c r="I16" s="7">
        <v>33</v>
      </c>
      <c r="J16" s="7">
        <v>33</v>
      </c>
      <c r="K16" s="7">
        <v>33</v>
      </c>
      <c r="L16" s="7">
        <v>33</v>
      </c>
      <c r="M16" s="7">
        <v>33</v>
      </c>
      <c r="N16" s="7">
        <v>33</v>
      </c>
      <c r="O16" s="7">
        <v>33</v>
      </c>
      <c r="P16" s="7">
        <v>33</v>
      </c>
      <c r="Q16" s="7">
        <v>33</v>
      </c>
      <c r="R16" s="7">
        <v>33</v>
      </c>
      <c r="S16" s="7">
        <v>33</v>
      </c>
      <c r="T16" s="7">
        <v>33</v>
      </c>
      <c r="U16" s="245"/>
      <c r="V16" s="32">
        <f>B16-C16+U15</f>
        <v>6930.8902609042025</v>
      </c>
      <c r="W16" s="37">
        <f>C16-U15</f>
        <v>0</v>
      </c>
    </row>
    <row r="17" spans="1:23" ht="12.75">
      <c r="A17" s="236" t="s">
        <v>8</v>
      </c>
      <c r="B17" s="8"/>
      <c r="C17" s="13"/>
      <c r="D17" s="152" t="s">
        <v>558</v>
      </c>
      <c r="E17" s="28" t="s">
        <v>560</v>
      </c>
      <c r="F17" s="20" t="s">
        <v>278</v>
      </c>
      <c r="G17" s="9" t="s">
        <v>346</v>
      </c>
      <c r="H17" s="9" t="s">
        <v>257</v>
      </c>
      <c r="I17" s="9" t="s">
        <v>258</v>
      </c>
      <c r="J17" s="9" t="s">
        <v>337</v>
      </c>
      <c r="K17" s="9" t="s">
        <v>329</v>
      </c>
      <c r="L17" s="9" t="s">
        <v>396</v>
      </c>
      <c r="M17" s="9" t="s">
        <v>312</v>
      </c>
      <c r="N17" s="9" t="s">
        <v>365</v>
      </c>
      <c r="O17" s="9" t="s">
        <v>299</v>
      </c>
      <c r="P17" s="9" t="s">
        <v>357</v>
      </c>
      <c r="Q17" s="9" t="s">
        <v>380</v>
      </c>
      <c r="R17" s="9" t="s">
        <v>278</v>
      </c>
      <c r="S17" s="9" t="s">
        <v>346</v>
      </c>
      <c r="T17" s="9" t="s">
        <v>378</v>
      </c>
      <c r="U17" s="238">
        <f>SUM(F18:T18)</f>
        <v>495</v>
      </c>
      <c r="V17" s="34"/>
      <c r="W17" s="36"/>
    </row>
    <row r="18" spans="1:23" ht="13.5" thickBot="1">
      <c r="A18" s="237"/>
      <c r="B18" s="10">
        <f>V16</f>
        <v>6930.8902609042025</v>
      </c>
      <c r="C18" s="12">
        <v>495</v>
      </c>
      <c r="D18" s="140">
        <v>40424</v>
      </c>
      <c r="E18" s="29" t="s">
        <v>561</v>
      </c>
      <c r="F18" s="19">
        <v>33</v>
      </c>
      <c r="G18" s="7">
        <v>33</v>
      </c>
      <c r="H18" s="7">
        <v>33</v>
      </c>
      <c r="I18" s="7">
        <v>33</v>
      </c>
      <c r="J18" s="7">
        <v>33</v>
      </c>
      <c r="K18" s="7">
        <v>33</v>
      </c>
      <c r="L18" s="7">
        <v>33</v>
      </c>
      <c r="M18" s="7">
        <v>33</v>
      </c>
      <c r="N18" s="7">
        <v>33</v>
      </c>
      <c r="O18" s="7">
        <v>33</v>
      </c>
      <c r="P18" s="7">
        <v>33</v>
      </c>
      <c r="Q18" s="7">
        <v>33</v>
      </c>
      <c r="R18" s="7">
        <v>33</v>
      </c>
      <c r="S18" s="7">
        <v>33</v>
      </c>
      <c r="T18" s="7">
        <v>33</v>
      </c>
      <c r="U18" s="239"/>
      <c r="V18" s="32">
        <f>B18-C18+U17</f>
        <v>6930.8902609042025</v>
      </c>
      <c r="W18" s="37">
        <f>C18-U17</f>
        <v>0</v>
      </c>
    </row>
    <row r="19" spans="1:23" ht="12.75">
      <c r="A19" s="236" t="s">
        <v>9</v>
      </c>
      <c r="B19" s="8"/>
      <c r="C19" s="13"/>
      <c r="D19" s="152" t="s">
        <v>559</v>
      </c>
      <c r="E19" s="28" t="s">
        <v>562</v>
      </c>
      <c r="F19" s="20" t="s">
        <v>279</v>
      </c>
      <c r="G19" s="9" t="s">
        <v>273</v>
      </c>
      <c r="H19" s="9" t="s">
        <v>378</v>
      </c>
      <c r="I19" s="9" t="s">
        <v>260</v>
      </c>
      <c r="J19" s="9" t="s">
        <v>336</v>
      </c>
      <c r="K19" s="9" t="s">
        <v>326</v>
      </c>
      <c r="L19" s="9" t="s">
        <v>323</v>
      </c>
      <c r="M19" s="9" t="s">
        <v>393</v>
      </c>
      <c r="N19" s="9" t="s">
        <v>364</v>
      </c>
      <c r="O19" s="9" t="s">
        <v>302</v>
      </c>
      <c r="P19" s="9" t="s">
        <v>289</v>
      </c>
      <c r="Q19" s="9" t="s">
        <v>380</v>
      </c>
      <c r="R19" s="9" t="s">
        <v>379</v>
      </c>
      <c r="S19" s="9" t="s">
        <v>273</v>
      </c>
      <c r="T19" s="9" t="s">
        <v>343</v>
      </c>
      <c r="U19" s="244">
        <f>SUM(F20:T20)</f>
        <v>495</v>
      </c>
      <c r="V19" s="34"/>
      <c r="W19" s="36"/>
    </row>
    <row r="20" spans="1:23" ht="13.5" thickBot="1">
      <c r="A20" s="237"/>
      <c r="B20" s="10">
        <f>V18</f>
        <v>6930.8902609042025</v>
      </c>
      <c r="C20" s="12">
        <v>495</v>
      </c>
      <c r="D20" s="140">
        <v>40424</v>
      </c>
      <c r="E20" s="29" t="s">
        <v>563</v>
      </c>
      <c r="F20" s="19">
        <v>33</v>
      </c>
      <c r="G20" s="7">
        <v>33</v>
      </c>
      <c r="H20" s="7">
        <v>33</v>
      </c>
      <c r="I20" s="7">
        <v>33</v>
      </c>
      <c r="J20" s="7">
        <v>33</v>
      </c>
      <c r="K20" s="7">
        <v>33</v>
      </c>
      <c r="L20" s="7">
        <v>33</v>
      </c>
      <c r="M20" s="7">
        <v>33</v>
      </c>
      <c r="N20" s="7">
        <v>33</v>
      </c>
      <c r="O20" s="7">
        <v>33</v>
      </c>
      <c r="P20" s="7">
        <v>33</v>
      </c>
      <c r="Q20" s="7">
        <v>33</v>
      </c>
      <c r="R20" s="7">
        <v>33</v>
      </c>
      <c r="S20" s="7">
        <v>33</v>
      </c>
      <c r="T20" s="7">
        <v>33</v>
      </c>
      <c r="U20" s="245"/>
      <c r="V20" s="32">
        <f>B20-C20+U19</f>
        <v>6930.8902609042025</v>
      </c>
      <c r="W20" s="37">
        <f>C20-U19</f>
        <v>0</v>
      </c>
    </row>
    <row r="21" spans="1:23" ht="12.75">
      <c r="A21" s="236" t="s">
        <v>10</v>
      </c>
      <c r="B21" s="8"/>
      <c r="C21" s="13"/>
      <c r="D21" s="152" t="s">
        <v>612</v>
      </c>
      <c r="E21" s="28" t="s">
        <v>613</v>
      </c>
      <c r="F21" s="20" t="s">
        <v>270</v>
      </c>
      <c r="G21" s="9" t="s">
        <v>257</v>
      </c>
      <c r="H21" s="9" t="s">
        <v>259</v>
      </c>
      <c r="I21" s="9" t="s">
        <v>337</v>
      </c>
      <c r="J21" s="9" t="s">
        <v>329</v>
      </c>
      <c r="K21" s="9" t="s">
        <v>321</v>
      </c>
      <c r="L21" s="9" t="s">
        <v>394</v>
      </c>
      <c r="M21" s="9" t="s">
        <v>365</v>
      </c>
      <c r="N21" s="9" t="s">
        <v>298</v>
      </c>
      <c r="O21" s="9" t="s">
        <v>390</v>
      </c>
      <c r="P21" s="9" t="s">
        <v>282</v>
      </c>
      <c r="Q21" s="9" t="s">
        <v>277</v>
      </c>
      <c r="R21" s="9" t="s">
        <v>346</v>
      </c>
      <c r="S21" s="9" t="s">
        <v>257</v>
      </c>
      <c r="T21" s="9"/>
      <c r="U21" s="238">
        <f>SUM(F22:T22)</f>
        <v>462</v>
      </c>
      <c r="V21" s="34"/>
      <c r="W21" s="36"/>
    </row>
    <row r="22" spans="1:23" ht="13.5" thickBot="1">
      <c r="A22" s="237"/>
      <c r="B22" s="10">
        <f>V20</f>
        <v>6930.8902609042025</v>
      </c>
      <c r="C22" s="12">
        <v>495</v>
      </c>
      <c r="D22" s="140">
        <v>40452</v>
      </c>
      <c r="E22" s="29" t="s">
        <v>614</v>
      </c>
      <c r="F22" s="19">
        <v>33</v>
      </c>
      <c r="G22" s="7">
        <v>33</v>
      </c>
      <c r="H22" s="7">
        <v>33</v>
      </c>
      <c r="I22" s="7">
        <v>33</v>
      </c>
      <c r="J22" s="7">
        <v>33</v>
      </c>
      <c r="K22" s="7">
        <v>33</v>
      </c>
      <c r="L22" s="7">
        <v>33</v>
      </c>
      <c r="M22" s="7">
        <v>33</v>
      </c>
      <c r="N22" s="7">
        <v>33</v>
      </c>
      <c r="O22" s="7">
        <v>33</v>
      </c>
      <c r="P22" s="7">
        <v>33</v>
      </c>
      <c r="Q22" s="7">
        <v>33</v>
      </c>
      <c r="R22" s="7">
        <v>33</v>
      </c>
      <c r="S22" s="7">
        <v>33</v>
      </c>
      <c r="T22" s="7"/>
      <c r="U22" s="239"/>
      <c r="V22" s="32">
        <f>B22-C22+U21</f>
        <v>6897.8902609042025</v>
      </c>
      <c r="W22" s="37">
        <f>C22-U21</f>
        <v>33</v>
      </c>
    </row>
    <row r="23" spans="1:23" ht="12.75">
      <c r="A23" s="248" t="s">
        <v>11</v>
      </c>
      <c r="B23" s="8"/>
      <c r="C23" s="13"/>
      <c r="D23" s="152"/>
      <c r="E23" s="28"/>
      <c r="F23" s="20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244">
        <f>SUM(F24:T24)</f>
        <v>0</v>
      </c>
      <c r="V23" s="34"/>
      <c r="W23" s="36"/>
    </row>
    <row r="24" spans="1:23" ht="13.5" thickBot="1">
      <c r="A24" s="249"/>
      <c r="B24" s="10">
        <f>V22</f>
        <v>6897.8902609042025</v>
      </c>
      <c r="C24" s="12"/>
      <c r="D24" s="140"/>
      <c r="E24" s="29"/>
      <c r="F24" s="19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245"/>
      <c r="V24" s="32">
        <f>B24-C24+U23</f>
        <v>6897.8902609042025</v>
      </c>
      <c r="W24" s="37">
        <f>C24-U23</f>
        <v>0</v>
      </c>
    </row>
    <row r="25" spans="1:23" ht="12.75">
      <c r="A25" s="248" t="s">
        <v>12</v>
      </c>
      <c r="B25" s="8"/>
      <c r="C25" s="13"/>
      <c r="D25" s="152"/>
      <c r="E25" s="28"/>
      <c r="F25" s="20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238">
        <f>SUM(F26:T26)</f>
        <v>0</v>
      </c>
      <c r="V25" s="34"/>
      <c r="W25" s="36"/>
    </row>
    <row r="26" spans="1:23" ht="13.5" thickBot="1">
      <c r="A26" s="249"/>
      <c r="B26" s="10">
        <f>V24</f>
        <v>6897.8902609042025</v>
      </c>
      <c r="C26" s="12"/>
      <c r="D26" s="140"/>
      <c r="E26" s="29"/>
      <c r="F26" s="19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239"/>
      <c r="V26" s="32">
        <f>B26-C26+U25</f>
        <v>6897.8902609042025</v>
      </c>
      <c r="W26" s="37">
        <f>C26-U25</f>
        <v>0</v>
      </c>
    </row>
    <row r="27" spans="1:23" ht="12.75">
      <c r="A27" s="248" t="s">
        <v>13</v>
      </c>
      <c r="B27" s="8"/>
      <c r="C27" s="13"/>
      <c r="D27" s="152"/>
      <c r="E27" s="28"/>
      <c r="F27" s="20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244">
        <f>SUM(F28:T28)</f>
        <v>0</v>
      </c>
      <c r="V27" s="34"/>
      <c r="W27" s="36"/>
    </row>
    <row r="28" spans="1:23" ht="13.5" thickBot="1">
      <c r="A28" s="249"/>
      <c r="B28" s="10">
        <f>V26</f>
        <v>6897.8902609042025</v>
      </c>
      <c r="C28" s="12"/>
      <c r="D28" s="140"/>
      <c r="E28" s="29"/>
      <c r="F28" s="19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245"/>
      <c r="V28" s="32">
        <f>B28-C28+U27</f>
        <v>6897.8902609042025</v>
      </c>
      <c r="W28" s="37">
        <f>C28-U27</f>
        <v>0</v>
      </c>
    </row>
    <row r="29" spans="1:23" ht="12.75">
      <c r="A29" s="248" t="s">
        <v>14</v>
      </c>
      <c r="B29" s="8"/>
      <c r="C29" s="13"/>
      <c r="D29" s="152"/>
      <c r="E29" s="28"/>
      <c r="F29" s="20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238">
        <f>SUM(F30:T30)</f>
        <v>0</v>
      </c>
      <c r="V29" s="34"/>
      <c r="W29" s="36"/>
    </row>
    <row r="30" spans="1:23" ht="13.5" thickBot="1">
      <c r="A30" s="249"/>
      <c r="B30" s="10">
        <f>V28</f>
        <v>6897.8902609042025</v>
      </c>
      <c r="C30" s="12"/>
      <c r="D30" s="140"/>
      <c r="E30" s="29"/>
      <c r="F30" s="19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239"/>
      <c r="V30" s="124">
        <f>B30-C30+U29</f>
        <v>6897.8902609042025</v>
      </c>
      <c r="W30" s="37">
        <f>C30-U29</f>
        <v>0</v>
      </c>
    </row>
    <row r="31" spans="21:25" ht="12.75">
      <c r="U31" s="2" t="s">
        <v>30</v>
      </c>
      <c r="W31" s="38">
        <f>SUM(W5:W30)</f>
        <v>33</v>
      </c>
      <c r="X31" s="123">
        <f>V30</f>
        <v>6897.8902609042025</v>
      </c>
      <c r="Y31" s="125">
        <f>SUM(W31:X31)</f>
        <v>6930.8902609042025</v>
      </c>
    </row>
  </sheetData>
  <sheetProtection/>
  <mergeCells count="28">
    <mergeCell ref="A11:A12"/>
    <mergeCell ref="A13:A14"/>
    <mergeCell ref="A15:A16"/>
    <mergeCell ref="F3:T3"/>
    <mergeCell ref="A5:A6"/>
    <mergeCell ref="A7:A8"/>
    <mergeCell ref="A9:A10"/>
    <mergeCell ref="B5:B6"/>
    <mergeCell ref="U15:U16"/>
    <mergeCell ref="U17:U18"/>
    <mergeCell ref="U19:U20"/>
    <mergeCell ref="U29:U30"/>
    <mergeCell ref="A17:A18"/>
    <mergeCell ref="A19:A20"/>
    <mergeCell ref="A25:A26"/>
    <mergeCell ref="A27:A28"/>
    <mergeCell ref="A21:A22"/>
    <mergeCell ref="A23:A24"/>
    <mergeCell ref="U21:U22"/>
    <mergeCell ref="U23:U24"/>
    <mergeCell ref="U25:U26"/>
    <mergeCell ref="U27:U28"/>
    <mergeCell ref="A29:A30"/>
    <mergeCell ref="U5:U6"/>
    <mergeCell ref="U7:U8"/>
    <mergeCell ref="U9:U10"/>
    <mergeCell ref="U11:U12"/>
    <mergeCell ref="U13:U14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47"/>
  <sheetViews>
    <sheetView zoomScalePageLayoutView="0" workbookViewId="0" topLeftCell="A1">
      <selection activeCell="AF13" sqref="AF13"/>
    </sheetView>
  </sheetViews>
  <sheetFormatPr defaultColWidth="9.00390625" defaultRowHeight="12.75"/>
  <cols>
    <col min="1" max="1" width="4.125" style="1" bestFit="1" customWidth="1"/>
    <col min="2" max="2" width="7.375" style="2" customWidth="1"/>
    <col min="3" max="3" width="7.375" style="2" bestFit="1" customWidth="1"/>
    <col min="4" max="4" width="8.75390625" style="2" bestFit="1" customWidth="1"/>
    <col min="5" max="5" width="11.75390625" style="2" customWidth="1"/>
    <col min="6" max="20" width="4.75390625" style="2" customWidth="1"/>
    <col min="21" max="21" width="7.25390625" style="2" customWidth="1"/>
    <col min="22" max="23" width="8.125" style="2" customWidth="1"/>
    <col min="24" max="16384" width="9.125" style="2" customWidth="1"/>
  </cols>
  <sheetData>
    <row r="1" spans="1:10" ht="16.5">
      <c r="A1" s="102" t="s">
        <v>649</v>
      </c>
      <c r="B1" s="106"/>
      <c r="F1" s="105" t="s">
        <v>21</v>
      </c>
      <c r="H1" s="14"/>
      <c r="J1" s="100"/>
    </row>
    <row r="2" ht="13.5" thickBot="1"/>
    <row r="3" spans="1:23" s="1" customFormat="1" ht="13.5">
      <c r="A3" s="4" t="s">
        <v>0</v>
      </c>
      <c r="B3" s="94" t="s">
        <v>15</v>
      </c>
      <c r="C3" s="96" t="s">
        <v>17</v>
      </c>
      <c r="D3" s="150" t="s">
        <v>182</v>
      </c>
      <c r="E3" s="22" t="s">
        <v>20</v>
      </c>
      <c r="F3" s="240" t="s">
        <v>21</v>
      </c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15" t="s">
        <v>23</v>
      </c>
      <c r="V3" s="30" t="s">
        <v>26</v>
      </c>
      <c r="W3" s="35" t="s">
        <v>28</v>
      </c>
    </row>
    <row r="4" spans="1:23" s="1" customFormat="1" ht="14.25" thickBot="1">
      <c r="A4" s="5" t="s">
        <v>1</v>
      </c>
      <c r="B4" s="95" t="s">
        <v>16</v>
      </c>
      <c r="C4" s="97" t="s">
        <v>18</v>
      </c>
      <c r="D4" s="23" t="s">
        <v>19</v>
      </c>
      <c r="E4" s="24" t="s">
        <v>75</v>
      </c>
      <c r="F4" s="17" t="s">
        <v>2</v>
      </c>
      <c r="G4" s="6" t="s">
        <v>3</v>
      </c>
      <c r="H4" s="6" t="s">
        <v>4</v>
      </c>
      <c r="I4" s="6" t="s">
        <v>5</v>
      </c>
      <c r="J4" s="6" t="s">
        <v>6</v>
      </c>
      <c r="K4" s="6" t="s">
        <v>7</v>
      </c>
      <c r="L4" s="6" t="s">
        <v>8</v>
      </c>
      <c r="M4" s="6" t="s">
        <v>9</v>
      </c>
      <c r="N4" s="6" t="s">
        <v>10</v>
      </c>
      <c r="O4" s="6" t="s">
        <v>11</v>
      </c>
      <c r="P4" s="6" t="s">
        <v>12</v>
      </c>
      <c r="Q4" s="6" t="s">
        <v>13</v>
      </c>
      <c r="R4" s="6" t="s">
        <v>14</v>
      </c>
      <c r="S4" s="6" t="s">
        <v>31</v>
      </c>
      <c r="T4" s="6" t="s">
        <v>32</v>
      </c>
      <c r="U4" s="16" t="s">
        <v>24</v>
      </c>
      <c r="V4" s="92" t="s">
        <v>27</v>
      </c>
      <c r="W4" s="93" t="s">
        <v>29</v>
      </c>
    </row>
    <row r="5" spans="1:23" ht="13.5">
      <c r="A5" s="236" t="s">
        <v>2</v>
      </c>
      <c r="B5" s="242">
        <v>500</v>
      </c>
      <c r="C5" s="11"/>
      <c r="D5" s="151"/>
      <c r="E5" s="25"/>
      <c r="F5" s="18" t="s">
        <v>648</v>
      </c>
      <c r="G5" s="3"/>
      <c r="H5" s="3"/>
      <c r="I5" s="3"/>
      <c r="J5" s="3"/>
      <c r="K5" s="3"/>
      <c r="L5" s="3"/>
      <c r="M5" s="3"/>
      <c r="N5" s="220"/>
      <c r="O5" s="3"/>
      <c r="P5" s="3"/>
      <c r="Q5" s="3"/>
      <c r="R5" s="3"/>
      <c r="S5" s="3"/>
      <c r="T5" s="3"/>
      <c r="U5" s="238">
        <f>SUM(F6:T6)</f>
        <v>0</v>
      </c>
      <c r="V5" s="31"/>
      <c r="W5" s="36"/>
    </row>
    <row r="6" spans="1:23" ht="13.5" thickBot="1">
      <c r="A6" s="237"/>
      <c r="B6" s="243"/>
      <c r="C6" s="12">
        <v>500</v>
      </c>
      <c r="D6" s="26"/>
      <c r="E6" s="27"/>
      <c r="F6" s="19">
        <v>0</v>
      </c>
      <c r="G6" s="7">
        <v>0</v>
      </c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239"/>
      <c r="V6" s="32">
        <f>B5-C6+U5</f>
        <v>0</v>
      </c>
      <c r="W6" s="37">
        <f>C6-U5</f>
        <v>500</v>
      </c>
    </row>
    <row r="7" spans="1:23" ht="12.75">
      <c r="A7" s="236" t="s">
        <v>3</v>
      </c>
      <c r="B7" s="8"/>
      <c r="C7" s="13"/>
      <c r="D7" s="152"/>
      <c r="E7" s="28"/>
      <c r="F7" s="20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158"/>
      <c r="S7" s="158"/>
      <c r="T7" s="158"/>
      <c r="U7" s="244">
        <f>SUM(F8:T8)</f>
        <v>0</v>
      </c>
      <c r="V7" s="33"/>
      <c r="W7" s="36"/>
    </row>
    <row r="8" spans="1:23" ht="13.5" thickBot="1">
      <c r="A8" s="237"/>
      <c r="B8" s="10">
        <f>V6</f>
        <v>0</v>
      </c>
      <c r="C8" s="12">
        <v>0</v>
      </c>
      <c r="D8" s="140"/>
      <c r="E8" s="29"/>
      <c r="F8" s="19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205"/>
      <c r="S8" s="205"/>
      <c r="T8" s="205"/>
      <c r="U8" s="245"/>
      <c r="V8" s="33">
        <f>B8-C8+U7</f>
        <v>0</v>
      </c>
      <c r="W8" s="37">
        <f>C8-U7</f>
        <v>0</v>
      </c>
    </row>
    <row r="9" spans="1:23" ht="12.75">
      <c r="A9" s="236" t="s">
        <v>4</v>
      </c>
      <c r="B9" s="8"/>
      <c r="C9" s="13"/>
      <c r="D9" s="152"/>
      <c r="E9" s="28"/>
      <c r="F9" s="20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238">
        <f>SUM(F10:T10)</f>
        <v>0</v>
      </c>
      <c r="V9" s="31"/>
      <c r="W9" s="36"/>
    </row>
    <row r="10" spans="1:23" ht="13.5" thickBot="1">
      <c r="A10" s="237"/>
      <c r="B10" s="10">
        <f>V8</f>
        <v>0</v>
      </c>
      <c r="C10" s="12">
        <v>0</v>
      </c>
      <c r="D10" s="140"/>
      <c r="E10" s="29"/>
      <c r="F10" s="19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239"/>
      <c r="V10" s="32">
        <f>B10-C10+U9</f>
        <v>0</v>
      </c>
      <c r="W10" s="37">
        <f>C10-U9</f>
        <v>0</v>
      </c>
    </row>
    <row r="11" spans="1:23" ht="12.75">
      <c r="A11" s="236" t="s">
        <v>5</v>
      </c>
      <c r="B11" s="8"/>
      <c r="C11" s="13"/>
      <c r="D11" s="152"/>
      <c r="E11" s="28"/>
      <c r="F11" s="221"/>
      <c r="G11" s="222"/>
      <c r="H11" s="222"/>
      <c r="I11" s="222"/>
      <c r="J11" s="222"/>
      <c r="K11" s="222"/>
      <c r="L11" s="222"/>
      <c r="M11" s="222"/>
      <c r="N11" s="222"/>
      <c r="O11" s="222"/>
      <c r="P11" s="222"/>
      <c r="Q11" s="222"/>
      <c r="R11" s="222"/>
      <c r="S11" s="222"/>
      <c r="T11" s="222"/>
      <c r="U11" s="244">
        <f>SUM(F12:T12)</f>
        <v>0</v>
      </c>
      <c r="V11" s="34"/>
      <c r="W11" s="36"/>
    </row>
    <row r="12" spans="1:23" ht="13.5" thickBot="1">
      <c r="A12" s="237"/>
      <c r="B12" s="10">
        <f>V10</f>
        <v>0</v>
      </c>
      <c r="C12" s="12">
        <v>0</v>
      </c>
      <c r="D12" s="140"/>
      <c r="E12" s="29"/>
      <c r="F12" s="223"/>
      <c r="G12" s="224"/>
      <c r="H12" s="225"/>
      <c r="I12" s="225"/>
      <c r="J12" s="225"/>
      <c r="K12" s="224"/>
      <c r="L12" s="225"/>
      <c r="M12" s="225"/>
      <c r="N12" s="225"/>
      <c r="O12" s="225"/>
      <c r="P12" s="225"/>
      <c r="Q12" s="225"/>
      <c r="R12" s="225"/>
      <c r="S12" s="225"/>
      <c r="T12" s="225"/>
      <c r="U12" s="245"/>
      <c r="V12" s="32">
        <f>B12-C12+U11</f>
        <v>0</v>
      </c>
      <c r="W12" s="37">
        <f>C12-U11</f>
        <v>0</v>
      </c>
    </row>
    <row r="13" spans="1:23" ht="12.75">
      <c r="A13" s="236" t="s">
        <v>6</v>
      </c>
      <c r="B13" s="8"/>
      <c r="C13" s="13"/>
      <c r="D13" s="152"/>
      <c r="E13" s="28"/>
      <c r="F13" s="221"/>
      <c r="G13" s="222"/>
      <c r="H13" s="222"/>
      <c r="I13" s="222"/>
      <c r="J13" s="222"/>
      <c r="K13" s="222"/>
      <c r="L13" s="222"/>
      <c r="M13" s="222"/>
      <c r="N13" s="222"/>
      <c r="O13" s="222"/>
      <c r="P13" s="222"/>
      <c r="Q13" s="222"/>
      <c r="R13" s="222"/>
      <c r="S13" s="222"/>
      <c r="T13" s="222"/>
      <c r="U13" s="238">
        <f>SUM(F14:T14)</f>
        <v>0</v>
      </c>
      <c r="V13" s="34"/>
      <c r="W13" s="36"/>
    </row>
    <row r="14" spans="1:23" ht="13.5" thickBot="1">
      <c r="A14" s="237"/>
      <c r="B14" s="10">
        <f>V12</f>
        <v>0</v>
      </c>
      <c r="C14" s="12"/>
      <c r="D14" s="140"/>
      <c r="E14" s="29"/>
      <c r="F14" s="226"/>
      <c r="G14" s="225"/>
      <c r="H14" s="224"/>
      <c r="I14" s="225"/>
      <c r="J14" s="225"/>
      <c r="K14" s="225"/>
      <c r="L14" s="225"/>
      <c r="M14" s="225"/>
      <c r="N14" s="225"/>
      <c r="O14" s="225"/>
      <c r="P14" s="225"/>
      <c r="Q14" s="225"/>
      <c r="R14" s="225"/>
      <c r="S14" s="225"/>
      <c r="T14" s="225"/>
      <c r="U14" s="239"/>
      <c r="V14" s="32">
        <f>V12+B13-C14+U13</f>
        <v>0</v>
      </c>
      <c r="W14" s="37">
        <f>C14-U13</f>
        <v>0</v>
      </c>
    </row>
    <row r="15" spans="1:23" ht="12.75">
      <c r="A15" s="236" t="s">
        <v>7</v>
      </c>
      <c r="B15" s="8"/>
      <c r="C15" s="13"/>
      <c r="D15" s="152"/>
      <c r="E15" s="28"/>
      <c r="F15" s="221"/>
      <c r="G15" s="222"/>
      <c r="H15" s="222"/>
      <c r="I15" s="222"/>
      <c r="J15" s="222"/>
      <c r="K15" s="222"/>
      <c r="L15" s="222"/>
      <c r="M15" s="222"/>
      <c r="N15" s="222"/>
      <c r="O15" s="222"/>
      <c r="P15" s="222"/>
      <c r="Q15" s="222"/>
      <c r="R15" s="222"/>
      <c r="S15" s="222"/>
      <c r="T15" s="222"/>
      <c r="U15" s="244">
        <f>SUM(F16:T16)</f>
        <v>0</v>
      </c>
      <c r="V15" s="34"/>
      <c r="W15" s="36"/>
    </row>
    <row r="16" spans="1:23" ht="13.5" thickBot="1">
      <c r="A16" s="237"/>
      <c r="B16" s="10">
        <f>V14</f>
        <v>0</v>
      </c>
      <c r="C16" s="12"/>
      <c r="D16" s="140"/>
      <c r="E16" s="29"/>
      <c r="F16" s="227"/>
      <c r="G16" s="225"/>
      <c r="H16" s="225"/>
      <c r="I16" s="225"/>
      <c r="J16" s="225"/>
      <c r="K16" s="225"/>
      <c r="L16" s="225"/>
      <c r="M16" s="225"/>
      <c r="N16" s="225"/>
      <c r="O16" s="225"/>
      <c r="P16" s="225"/>
      <c r="Q16" s="225"/>
      <c r="R16" s="225"/>
      <c r="S16" s="225"/>
      <c r="T16" s="225"/>
      <c r="U16" s="245"/>
      <c r="V16" s="32">
        <f>B16-C16+U15</f>
        <v>0</v>
      </c>
      <c r="W16" s="37">
        <f>C16-U15</f>
        <v>0</v>
      </c>
    </row>
    <row r="17" spans="1:23" ht="12.75">
      <c r="A17" s="236" t="s">
        <v>8</v>
      </c>
      <c r="B17" s="8"/>
      <c r="C17" s="13"/>
      <c r="D17" s="152"/>
      <c r="E17" s="28"/>
      <c r="F17" s="221"/>
      <c r="G17" s="222"/>
      <c r="H17" s="222"/>
      <c r="I17" s="222"/>
      <c r="J17" s="222"/>
      <c r="K17" s="222"/>
      <c r="L17" s="222"/>
      <c r="M17" s="222"/>
      <c r="N17" s="222"/>
      <c r="O17" s="222"/>
      <c r="P17" s="222"/>
      <c r="Q17" s="222"/>
      <c r="R17" s="222"/>
      <c r="S17" s="222"/>
      <c r="T17" s="222"/>
      <c r="U17" s="238">
        <f>SUM(F18:T18)</f>
        <v>0</v>
      </c>
      <c r="V17" s="34"/>
      <c r="W17" s="36"/>
    </row>
    <row r="18" spans="1:23" ht="13.5" thickBot="1">
      <c r="A18" s="237"/>
      <c r="B18" s="10">
        <f>V16</f>
        <v>0</v>
      </c>
      <c r="C18" s="12"/>
      <c r="D18" s="140"/>
      <c r="E18" s="29"/>
      <c r="F18" s="223"/>
      <c r="G18" s="225"/>
      <c r="H18" s="225"/>
      <c r="I18" s="225"/>
      <c r="J18" s="225"/>
      <c r="K18" s="225"/>
      <c r="L18" s="225"/>
      <c r="M18" s="225"/>
      <c r="N18" s="225"/>
      <c r="O18" s="225"/>
      <c r="P18" s="225"/>
      <c r="Q18" s="225"/>
      <c r="R18" s="225"/>
      <c r="S18" s="225"/>
      <c r="T18" s="225"/>
      <c r="U18" s="239"/>
      <c r="V18" s="32">
        <f>B18-C18+U17</f>
        <v>0</v>
      </c>
      <c r="W18" s="37">
        <f>C18-U17</f>
        <v>0</v>
      </c>
    </row>
    <row r="19" spans="1:23" ht="12.75">
      <c r="A19" s="236" t="s">
        <v>9</v>
      </c>
      <c r="B19" s="8"/>
      <c r="C19" s="13"/>
      <c r="D19" s="152"/>
      <c r="E19" s="28"/>
      <c r="F19" s="221"/>
      <c r="G19" s="222"/>
      <c r="H19" s="222"/>
      <c r="I19" s="222"/>
      <c r="J19" s="222"/>
      <c r="K19" s="222"/>
      <c r="L19" s="222"/>
      <c r="M19" s="222"/>
      <c r="N19" s="222"/>
      <c r="O19" s="222"/>
      <c r="P19" s="222"/>
      <c r="Q19" s="222"/>
      <c r="R19" s="222"/>
      <c r="S19" s="222"/>
      <c r="T19" s="222"/>
      <c r="U19" s="244">
        <f>SUM(F20:T20)</f>
        <v>0</v>
      </c>
      <c r="V19" s="34"/>
      <c r="W19" s="36"/>
    </row>
    <row r="20" spans="1:23" ht="13.5" thickBot="1">
      <c r="A20" s="237"/>
      <c r="B20" s="10">
        <f>V18</f>
        <v>0</v>
      </c>
      <c r="C20" s="12"/>
      <c r="D20" s="140"/>
      <c r="E20" s="29"/>
      <c r="F20" s="223"/>
      <c r="G20" s="225"/>
      <c r="H20" s="225"/>
      <c r="I20" s="225"/>
      <c r="J20" s="225"/>
      <c r="K20" s="225"/>
      <c r="L20" s="225"/>
      <c r="M20" s="225"/>
      <c r="N20" s="225"/>
      <c r="O20" s="225"/>
      <c r="P20" s="225"/>
      <c r="Q20" s="225"/>
      <c r="R20" s="225"/>
      <c r="S20" s="225"/>
      <c r="T20" s="225"/>
      <c r="U20" s="245"/>
      <c r="V20" s="32">
        <f>B20-C20+U19</f>
        <v>0</v>
      </c>
      <c r="W20" s="37">
        <f>C20-U19</f>
        <v>0</v>
      </c>
    </row>
    <row r="21" spans="1:23" ht="12.75">
      <c r="A21" s="236" t="s">
        <v>10</v>
      </c>
      <c r="B21" s="8"/>
      <c r="C21" s="13"/>
      <c r="D21" s="152"/>
      <c r="E21" s="28"/>
      <c r="F21" s="221"/>
      <c r="G21" s="222"/>
      <c r="H21" s="222"/>
      <c r="I21" s="222"/>
      <c r="J21" s="222"/>
      <c r="K21" s="222"/>
      <c r="L21" s="222"/>
      <c r="M21" s="222"/>
      <c r="N21" s="222"/>
      <c r="O21" s="222"/>
      <c r="P21" s="222"/>
      <c r="Q21" s="222"/>
      <c r="R21" s="222"/>
      <c r="S21" s="222"/>
      <c r="T21" s="222"/>
      <c r="U21" s="238">
        <f>SUM(F22:T22)</f>
        <v>0</v>
      </c>
      <c r="V21" s="34"/>
      <c r="W21" s="36"/>
    </row>
    <row r="22" spans="1:23" ht="13.5" thickBot="1">
      <c r="A22" s="237"/>
      <c r="B22" s="10">
        <f>V20</f>
        <v>0</v>
      </c>
      <c r="C22" s="12"/>
      <c r="D22" s="140"/>
      <c r="E22" s="29"/>
      <c r="F22" s="226"/>
      <c r="G22" s="225"/>
      <c r="H22" s="225"/>
      <c r="I22" s="225"/>
      <c r="J22" s="225"/>
      <c r="K22" s="225"/>
      <c r="L22" s="225"/>
      <c r="M22" s="225"/>
      <c r="N22" s="225"/>
      <c r="O22" s="225"/>
      <c r="P22" s="225"/>
      <c r="Q22" s="225"/>
      <c r="R22" s="225"/>
      <c r="S22" s="225"/>
      <c r="T22" s="225"/>
      <c r="U22" s="239"/>
      <c r="V22" s="32">
        <f>B22-C22+U21</f>
        <v>0</v>
      </c>
      <c r="W22" s="37">
        <f>C22-U21</f>
        <v>0</v>
      </c>
    </row>
    <row r="23" spans="1:23" ht="12.75">
      <c r="A23" s="248" t="s">
        <v>11</v>
      </c>
      <c r="B23" s="8"/>
      <c r="C23" s="13"/>
      <c r="D23" s="152"/>
      <c r="E23" s="28"/>
      <c r="F23" s="221"/>
      <c r="G23" s="222"/>
      <c r="H23" s="222"/>
      <c r="I23" s="222"/>
      <c r="J23" s="222"/>
      <c r="K23" s="222"/>
      <c r="L23" s="222"/>
      <c r="M23" s="222"/>
      <c r="N23" s="222"/>
      <c r="O23" s="222"/>
      <c r="P23" s="222"/>
      <c r="Q23" s="222"/>
      <c r="R23" s="222"/>
      <c r="S23" s="222"/>
      <c r="T23" s="222"/>
      <c r="U23" s="244">
        <f>SUM(F24:T24)</f>
        <v>0</v>
      </c>
      <c r="V23" s="34"/>
      <c r="W23" s="36"/>
    </row>
    <row r="24" spans="1:23" ht="13.5" thickBot="1">
      <c r="A24" s="249"/>
      <c r="B24" s="10">
        <f>V22</f>
        <v>0</v>
      </c>
      <c r="C24" s="12"/>
      <c r="D24" s="140"/>
      <c r="E24" s="29"/>
      <c r="F24" s="226"/>
      <c r="G24" s="225"/>
      <c r="H24" s="225"/>
      <c r="I24" s="225"/>
      <c r="J24" s="225"/>
      <c r="K24" s="225"/>
      <c r="L24" s="225"/>
      <c r="M24" s="225"/>
      <c r="N24" s="225"/>
      <c r="O24" s="225"/>
      <c r="P24" s="225"/>
      <c r="Q24" s="225"/>
      <c r="R24" s="225"/>
      <c r="S24" s="225"/>
      <c r="T24" s="225"/>
      <c r="U24" s="245"/>
      <c r="V24" s="32">
        <f>B24-C24+U23</f>
        <v>0</v>
      </c>
      <c r="W24" s="37">
        <f>C24-U23</f>
        <v>0</v>
      </c>
    </row>
    <row r="25" spans="1:23" ht="12.75">
      <c r="A25" s="248" t="s">
        <v>12</v>
      </c>
      <c r="B25" s="8"/>
      <c r="C25" s="13"/>
      <c r="D25" s="152"/>
      <c r="E25" s="28"/>
      <c r="F25" s="221"/>
      <c r="G25" s="222"/>
      <c r="H25" s="222"/>
      <c r="I25" s="222"/>
      <c r="J25" s="222"/>
      <c r="K25" s="222"/>
      <c r="L25" s="222"/>
      <c r="M25" s="222"/>
      <c r="N25" s="222"/>
      <c r="O25" s="222"/>
      <c r="P25" s="222"/>
      <c r="Q25" s="222"/>
      <c r="R25" s="222"/>
      <c r="S25" s="222"/>
      <c r="T25" s="222"/>
      <c r="U25" s="238">
        <f>SUM(F26:T26)</f>
        <v>0</v>
      </c>
      <c r="V25" s="34"/>
      <c r="W25" s="36"/>
    </row>
    <row r="26" spans="1:23" ht="13.5" thickBot="1">
      <c r="A26" s="249"/>
      <c r="B26" s="10">
        <f>V24</f>
        <v>0</v>
      </c>
      <c r="C26" s="12"/>
      <c r="D26" s="140"/>
      <c r="E26" s="29"/>
      <c r="F26" s="223"/>
      <c r="G26" s="225"/>
      <c r="H26" s="225"/>
      <c r="I26" s="225"/>
      <c r="J26" s="225"/>
      <c r="K26" s="225"/>
      <c r="L26" s="225"/>
      <c r="M26" s="225"/>
      <c r="N26" s="225"/>
      <c r="O26" s="225"/>
      <c r="P26" s="225"/>
      <c r="Q26" s="225"/>
      <c r="R26" s="225"/>
      <c r="S26" s="225"/>
      <c r="T26" s="225"/>
      <c r="U26" s="239"/>
      <c r="V26" s="32">
        <f>B26-C26+U25</f>
        <v>0</v>
      </c>
      <c r="W26" s="37">
        <f>C26-U25</f>
        <v>0</v>
      </c>
    </row>
    <row r="27" spans="1:23" ht="12.75">
      <c r="A27" s="246" t="s">
        <v>13</v>
      </c>
      <c r="B27" s="8"/>
      <c r="C27" s="13"/>
      <c r="D27" s="218"/>
      <c r="E27" s="28"/>
      <c r="F27" s="221"/>
      <c r="G27" s="222"/>
      <c r="H27" s="222"/>
      <c r="I27" s="222"/>
      <c r="J27" s="222"/>
      <c r="K27" s="222"/>
      <c r="L27" s="222"/>
      <c r="M27" s="222"/>
      <c r="N27" s="222"/>
      <c r="O27" s="222"/>
      <c r="P27" s="222"/>
      <c r="Q27" s="222"/>
      <c r="R27" s="222"/>
      <c r="S27" s="222"/>
      <c r="T27" s="228"/>
      <c r="U27" s="238">
        <f>SUM(F28:T28)</f>
        <v>0</v>
      </c>
      <c r="V27" s="216"/>
      <c r="W27" s="217"/>
    </row>
    <row r="28" spans="1:23" ht="13.5" thickBot="1">
      <c r="A28" s="247"/>
      <c r="B28" s="10">
        <f>V26</f>
        <v>0</v>
      </c>
      <c r="C28" s="207"/>
      <c r="D28" s="208"/>
      <c r="E28" s="209"/>
      <c r="F28" s="229"/>
      <c r="G28" s="230"/>
      <c r="H28" s="230"/>
      <c r="I28" s="230"/>
      <c r="J28" s="230"/>
      <c r="K28" s="230"/>
      <c r="L28" s="230"/>
      <c r="M28" s="230"/>
      <c r="N28" s="230"/>
      <c r="O28" s="230"/>
      <c r="P28" s="230"/>
      <c r="Q28" s="230"/>
      <c r="R28" s="230"/>
      <c r="S28" s="230"/>
      <c r="T28" s="230"/>
      <c r="U28" s="239"/>
      <c r="V28" s="32">
        <f>B28-C28+U27</f>
        <v>0</v>
      </c>
      <c r="W28" s="37">
        <f>C28-U27</f>
        <v>0</v>
      </c>
    </row>
    <row r="29" spans="1:23" ht="12.75">
      <c r="A29" s="246" t="s">
        <v>14</v>
      </c>
      <c r="B29" s="8"/>
      <c r="C29" s="13"/>
      <c r="D29" s="214"/>
      <c r="E29" s="28"/>
      <c r="F29" s="221"/>
      <c r="G29" s="222"/>
      <c r="H29" s="222"/>
      <c r="I29" s="222"/>
      <c r="J29" s="222"/>
      <c r="K29" s="222"/>
      <c r="L29" s="222"/>
      <c r="M29" s="222"/>
      <c r="N29" s="222"/>
      <c r="O29" s="222"/>
      <c r="P29" s="222"/>
      <c r="Q29" s="222"/>
      <c r="R29" s="222"/>
      <c r="S29" s="222"/>
      <c r="T29" s="228"/>
      <c r="U29" s="238">
        <f>SUM(F30:T30)</f>
        <v>0</v>
      </c>
      <c r="V29" s="216"/>
      <c r="W29" s="217"/>
    </row>
    <row r="30" spans="1:23" ht="13.5" thickBot="1">
      <c r="A30" s="247"/>
      <c r="B30" s="10">
        <f>V28</f>
        <v>0</v>
      </c>
      <c r="C30" s="207"/>
      <c r="D30" s="208"/>
      <c r="E30" s="209"/>
      <c r="F30" s="229"/>
      <c r="G30" s="230"/>
      <c r="H30" s="230"/>
      <c r="I30" s="230"/>
      <c r="J30" s="230"/>
      <c r="K30" s="230"/>
      <c r="L30" s="230"/>
      <c r="M30" s="230"/>
      <c r="N30" s="230"/>
      <c r="O30" s="230"/>
      <c r="P30" s="230"/>
      <c r="Q30" s="230"/>
      <c r="R30" s="230"/>
      <c r="S30" s="230"/>
      <c r="T30" s="230"/>
      <c r="U30" s="239"/>
      <c r="V30" s="32">
        <f>B30-C30+U29</f>
        <v>0</v>
      </c>
      <c r="W30" s="37">
        <f>C30-U29</f>
        <v>0</v>
      </c>
    </row>
    <row r="31" spans="1:23" ht="12.75">
      <c r="A31" s="246" t="s">
        <v>31</v>
      </c>
      <c r="B31" s="8"/>
      <c r="C31" s="13"/>
      <c r="D31" s="214"/>
      <c r="E31" s="28"/>
      <c r="F31" s="221"/>
      <c r="G31" s="222"/>
      <c r="H31" s="222"/>
      <c r="I31" s="222"/>
      <c r="J31" s="222"/>
      <c r="K31" s="222"/>
      <c r="L31" s="222"/>
      <c r="M31" s="222"/>
      <c r="N31" s="222"/>
      <c r="O31" s="222"/>
      <c r="P31" s="222"/>
      <c r="Q31" s="222"/>
      <c r="R31" s="222"/>
      <c r="S31" s="222"/>
      <c r="T31" s="228"/>
      <c r="U31" s="238">
        <f>SUM(F32:T32)</f>
        <v>0</v>
      </c>
      <c r="V31" s="216"/>
      <c r="W31" s="217"/>
    </row>
    <row r="32" spans="1:23" ht="13.5" thickBot="1">
      <c r="A32" s="247"/>
      <c r="B32" s="10">
        <f>V30</f>
        <v>0</v>
      </c>
      <c r="C32" s="207"/>
      <c r="D32" s="208"/>
      <c r="E32" s="209"/>
      <c r="F32" s="229"/>
      <c r="G32" s="230"/>
      <c r="H32" s="230"/>
      <c r="I32" s="230"/>
      <c r="J32" s="230"/>
      <c r="K32" s="230"/>
      <c r="L32" s="230"/>
      <c r="M32" s="230"/>
      <c r="N32" s="230"/>
      <c r="O32" s="230"/>
      <c r="P32" s="230"/>
      <c r="Q32" s="230"/>
      <c r="R32" s="230"/>
      <c r="S32" s="230"/>
      <c r="T32" s="230"/>
      <c r="U32" s="239"/>
      <c r="V32" s="32">
        <f>B32-C32+U31</f>
        <v>0</v>
      </c>
      <c r="W32" s="37">
        <f>C32-U31</f>
        <v>0</v>
      </c>
    </row>
    <row r="33" spans="1:23" ht="12.75">
      <c r="A33" s="246" t="s">
        <v>32</v>
      </c>
      <c r="B33" s="8"/>
      <c r="C33" s="13"/>
      <c r="D33" s="214"/>
      <c r="E33" s="28"/>
      <c r="F33" s="20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215"/>
      <c r="U33" s="238">
        <f>SUM(F34:T34)</f>
        <v>0</v>
      </c>
      <c r="V33" s="216"/>
      <c r="W33" s="217"/>
    </row>
    <row r="34" spans="1:23" ht="13.5" thickBot="1">
      <c r="A34" s="247"/>
      <c r="B34" s="10">
        <f>V32</f>
        <v>0</v>
      </c>
      <c r="C34" s="207"/>
      <c r="D34" s="208"/>
      <c r="E34" s="209"/>
      <c r="F34" s="219"/>
      <c r="G34" s="211"/>
      <c r="H34" s="211"/>
      <c r="I34" s="211"/>
      <c r="J34" s="211"/>
      <c r="K34" s="211"/>
      <c r="L34" s="211"/>
      <c r="M34" s="211"/>
      <c r="N34" s="211"/>
      <c r="O34" s="211"/>
      <c r="P34" s="211"/>
      <c r="Q34" s="211"/>
      <c r="R34" s="211"/>
      <c r="S34" s="211"/>
      <c r="T34" s="211"/>
      <c r="U34" s="239"/>
      <c r="V34" s="32">
        <f>B34-C34+U33</f>
        <v>0</v>
      </c>
      <c r="W34" s="37">
        <f>C34-U33</f>
        <v>0</v>
      </c>
    </row>
    <row r="35" spans="1:23" ht="12.75">
      <c r="A35" s="246" t="s">
        <v>33</v>
      </c>
      <c r="B35" s="8"/>
      <c r="C35" s="13"/>
      <c r="D35" s="214"/>
      <c r="E35" s="28"/>
      <c r="F35" s="20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215"/>
      <c r="U35" s="258">
        <f>SUM(F36:T36)</f>
        <v>0</v>
      </c>
      <c r="V35" s="216"/>
      <c r="W35" s="217"/>
    </row>
    <row r="36" spans="1:23" ht="13.5" thickBot="1">
      <c r="A36" s="247"/>
      <c r="B36" s="10">
        <f>V34</f>
        <v>0</v>
      </c>
      <c r="C36" s="207"/>
      <c r="D36" s="208"/>
      <c r="E36" s="209"/>
      <c r="F36" s="219"/>
      <c r="G36" s="211"/>
      <c r="H36" s="211"/>
      <c r="I36" s="211"/>
      <c r="J36" s="211"/>
      <c r="K36" s="211"/>
      <c r="L36" s="211"/>
      <c r="M36" s="211"/>
      <c r="N36" s="211"/>
      <c r="O36" s="211"/>
      <c r="P36" s="211"/>
      <c r="Q36" s="211"/>
      <c r="R36" s="211"/>
      <c r="S36" s="211"/>
      <c r="T36" s="211"/>
      <c r="U36" s="259"/>
      <c r="V36" s="32">
        <f>B36-C36+U35</f>
        <v>0</v>
      </c>
      <c r="W36" s="37">
        <f>C36-U35</f>
        <v>0</v>
      </c>
    </row>
    <row r="37" spans="1:23" ht="12.75">
      <c r="A37" s="246" t="s">
        <v>143</v>
      </c>
      <c r="B37" s="8"/>
      <c r="C37" s="13"/>
      <c r="D37" s="214"/>
      <c r="E37" s="28"/>
      <c r="F37" s="20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215"/>
      <c r="U37" s="238">
        <f>SUM(F38:T38)</f>
        <v>0</v>
      </c>
      <c r="V37" s="216"/>
      <c r="W37" s="217"/>
    </row>
    <row r="38" spans="1:23" ht="13.5" thickBot="1">
      <c r="A38" s="247"/>
      <c r="B38" s="10">
        <f>V36</f>
        <v>0</v>
      </c>
      <c r="C38" s="207"/>
      <c r="D38" s="208"/>
      <c r="E38" s="209"/>
      <c r="F38" s="219"/>
      <c r="G38" s="211"/>
      <c r="H38" s="211"/>
      <c r="I38" s="211"/>
      <c r="J38" s="211"/>
      <c r="K38" s="211"/>
      <c r="L38" s="211"/>
      <c r="M38" s="211"/>
      <c r="N38" s="211"/>
      <c r="O38" s="211"/>
      <c r="P38" s="211"/>
      <c r="Q38" s="211"/>
      <c r="R38" s="211"/>
      <c r="S38" s="211"/>
      <c r="T38" s="211"/>
      <c r="U38" s="239"/>
      <c r="V38" s="32">
        <f>B38-C38+U37</f>
        <v>0</v>
      </c>
      <c r="W38" s="37">
        <f>C38-U37</f>
        <v>0</v>
      </c>
    </row>
    <row r="39" spans="1:23" ht="12.75">
      <c r="A39" s="246" t="s">
        <v>144</v>
      </c>
      <c r="B39" s="8"/>
      <c r="C39" s="13"/>
      <c r="D39" s="214"/>
      <c r="E39" s="28"/>
      <c r="F39" s="20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215"/>
      <c r="U39" s="238">
        <f>SUM(F40:T40)</f>
        <v>0</v>
      </c>
      <c r="V39" s="216"/>
      <c r="W39" s="217"/>
    </row>
    <row r="40" spans="1:23" ht="13.5" thickBot="1">
      <c r="A40" s="247"/>
      <c r="B40" s="10">
        <f>V38</f>
        <v>0</v>
      </c>
      <c r="C40" s="207"/>
      <c r="D40" s="208"/>
      <c r="E40" s="209"/>
      <c r="F40" s="219"/>
      <c r="G40" s="211"/>
      <c r="H40" s="211"/>
      <c r="I40" s="211"/>
      <c r="J40" s="211"/>
      <c r="K40" s="211"/>
      <c r="L40" s="211"/>
      <c r="M40" s="211"/>
      <c r="N40" s="211"/>
      <c r="O40" s="211"/>
      <c r="P40" s="211"/>
      <c r="Q40" s="211"/>
      <c r="R40" s="211"/>
      <c r="S40" s="211"/>
      <c r="T40" s="211"/>
      <c r="U40" s="239"/>
      <c r="V40" s="32">
        <f>B40-C40+U39</f>
        <v>0</v>
      </c>
      <c r="W40" s="37">
        <f>C40-U39</f>
        <v>0</v>
      </c>
    </row>
    <row r="41" spans="1:23" ht="12.75">
      <c r="A41" s="246" t="s">
        <v>401</v>
      </c>
      <c r="B41" s="8"/>
      <c r="C41" s="13"/>
      <c r="D41" s="214"/>
      <c r="E41" s="28"/>
      <c r="F41" s="20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215"/>
      <c r="U41" s="238">
        <f>SUM(F42:T42)</f>
        <v>0</v>
      </c>
      <c r="V41" s="216"/>
      <c r="W41" s="217"/>
    </row>
    <row r="42" spans="1:23" ht="13.5" thickBot="1">
      <c r="A42" s="247"/>
      <c r="B42" s="10">
        <f>V40</f>
        <v>0</v>
      </c>
      <c r="C42" s="207"/>
      <c r="D42" s="208"/>
      <c r="E42" s="209"/>
      <c r="F42" s="210"/>
      <c r="G42" s="211"/>
      <c r="H42" s="211"/>
      <c r="I42" s="211"/>
      <c r="J42" s="211"/>
      <c r="K42" s="211"/>
      <c r="L42" s="211"/>
      <c r="M42" s="211"/>
      <c r="N42" s="211"/>
      <c r="O42" s="211"/>
      <c r="P42" s="211"/>
      <c r="Q42" s="211"/>
      <c r="R42" s="211"/>
      <c r="S42" s="211"/>
      <c r="T42" s="211"/>
      <c r="U42" s="239"/>
      <c r="V42" s="32">
        <f>B42-C42+U41</f>
        <v>0</v>
      </c>
      <c r="W42" s="37">
        <f>C42-U41</f>
        <v>0</v>
      </c>
    </row>
    <row r="43" spans="1:23" ht="12.75">
      <c r="A43" s="257" t="s">
        <v>402</v>
      </c>
      <c r="B43" s="212"/>
      <c r="C43" s="11"/>
      <c r="D43" s="151"/>
      <c r="E43" s="25"/>
      <c r="F43" s="17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244">
        <f>SUM(F44:T44)</f>
        <v>0</v>
      </c>
      <c r="V43" s="213"/>
      <c r="W43" s="36"/>
    </row>
    <row r="44" spans="1:23" ht="13.5" thickBot="1">
      <c r="A44" s="249"/>
      <c r="B44" s="10">
        <f>V42</f>
        <v>0</v>
      </c>
      <c r="C44" s="12"/>
      <c r="D44" s="140"/>
      <c r="E44" s="29"/>
      <c r="F44" s="19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245"/>
      <c r="V44" s="32">
        <f>B44-C44+U43</f>
        <v>0</v>
      </c>
      <c r="W44" s="37">
        <f>C44-U43</f>
        <v>0</v>
      </c>
    </row>
    <row r="45" spans="1:23" ht="12.75">
      <c r="A45" s="246" t="s">
        <v>403</v>
      </c>
      <c r="B45" s="8"/>
      <c r="C45" s="13"/>
      <c r="D45" s="152"/>
      <c r="E45" s="28"/>
      <c r="F45" s="20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246">
        <f>SUM(F46:T46)</f>
        <v>0</v>
      </c>
      <c r="V45" s="34"/>
      <c r="W45" s="36"/>
    </row>
    <row r="46" spans="1:23" ht="13.5" thickBot="1">
      <c r="A46" s="247"/>
      <c r="B46" s="10">
        <f>V44</f>
        <v>0</v>
      </c>
      <c r="C46" s="12"/>
      <c r="D46" s="140"/>
      <c r="E46" s="29"/>
      <c r="F46" s="19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247"/>
      <c r="V46" s="124">
        <f>B46-C46+U45</f>
        <v>0</v>
      </c>
      <c r="W46" s="37">
        <f>C46-U45</f>
        <v>0</v>
      </c>
    </row>
    <row r="47" spans="21:25" ht="12.75">
      <c r="U47" s="2" t="s">
        <v>30</v>
      </c>
      <c r="W47" s="38">
        <f>SUM(W5:W46)</f>
        <v>500</v>
      </c>
      <c r="X47" s="123">
        <f>V46</f>
        <v>0</v>
      </c>
      <c r="Y47" s="125">
        <f>SUM(W47:X47)</f>
        <v>500</v>
      </c>
    </row>
  </sheetData>
  <sheetProtection/>
  <mergeCells count="44">
    <mergeCell ref="U29:U30"/>
    <mergeCell ref="U27:U28"/>
    <mergeCell ref="A41:A42"/>
    <mergeCell ref="A39:A40"/>
    <mergeCell ref="A37:A38"/>
    <mergeCell ref="A35:A36"/>
    <mergeCell ref="A33:A34"/>
    <mergeCell ref="A31:A32"/>
    <mergeCell ref="A29:A30"/>
    <mergeCell ref="A27:A28"/>
    <mergeCell ref="U41:U42"/>
    <mergeCell ref="U39:U40"/>
    <mergeCell ref="U37:U38"/>
    <mergeCell ref="U35:U36"/>
    <mergeCell ref="U33:U34"/>
    <mergeCell ref="U31:U32"/>
    <mergeCell ref="A43:A44"/>
    <mergeCell ref="U43:U44"/>
    <mergeCell ref="A45:A46"/>
    <mergeCell ref="U45:U46"/>
    <mergeCell ref="A21:A22"/>
    <mergeCell ref="U21:U22"/>
    <mergeCell ref="A23:A24"/>
    <mergeCell ref="U23:U24"/>
    <mergeCell ref="A25:A26"/>
    <mergeCell ref="U25:U26"/>
    <mergeCell ref="A15:A16"/>
    <mergeCell ref="U15:U16"/>
    <mergeCell ref="A17:A18"/>
    <mergeCell ref="U17:U18"/>
    <mergeCell ref="A19:A20"/>
    <mergeCell ref="U19:U20"/>
    <mergeCell ref="A9:A10"/>
    <mergeCell ref="U9:U10"/>
    <mergeCell ref="A11:A12"/>
    <mergeCell ref="U11:U12"/>
    <mergeCell ref="A13:A14"/>
    <mergeCell ref="U13:U14"/>
    <mergeCell ref="F3:T3"/>
    <mergeCell ref="A5:A6"/>
    <mergeCell ref="B5:B6"/>
    <mergeCell ref="U5:U6"/>
    <mergeCell ref="A7:A8"/>
    <mergeCell ref="U7:U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251"/>
  <sheetViews>
    <sheetView tabSelected="1" zoomScalePageLayoutView="0" workbookViewId="0" topLeftCell="A1">
      <selection activeCell="B2" sqref="B2"/>
    </sheetView>
  </sheetViews>
  <sheetFormatPr defaultColWidth="9.00390625" defaultRowHeight="12.75"/>
  <cols>
    <col min="1" max="1" width="4.625" style="1" bestFit="1" customWidth="1"/>
    <col min="2" max="2" width="5.75390625" style="1" customWidth="1"/>
    <col min="3" max="3" width="6.375" style="113" customWidth="1"/>
    <col min="4" max="4" width="7.00390625" style="2" bestFit="1" customWidth="1"/>
    <col min="5" max="5" width="21.125" style="2" bestFit="1" customWidth="1"/>
    <col min="6" max="6" width="7.625" style="39" customWidth="1"/>
    <col min="7" max="7" width="7.75390625" style="39" customWidth="1"/>
    <col min="8" max="8" width="8.00390625" style="39" customWidth="1"/>
    <col min="9" max="9" width="7.625" style="39" customWidth="1"/>
    <col min="10" max="10" width="8.625" style="39" customWidth="1"/>
    <col min="11" max="14" width="9.125" style="39" customWidth="1"/>
    <col min="15" max="16384" width="9.125" style="2" customWidth="1"/>
  </cols>
  <sheetData>
    <row r="1" spans="5:13" ht="13.5">
      <c r="E1" s="103"/>
      <c r="L1" s="122" t="s">
        <v>71</v>
      </c>
      <c r="M1" s="121" t="s">
        <v>73</v>
      </c>
    </row>
    <row r="2" spans="1:13" ht="15.75">
      <c r="A2" s="102" t="s">
        <v>642</v>
      </c>
      <c r="B2" s="102"/>
      <c r="F2" s="101" t="s">
        <v>652</v>
      </c>
      <c r="L2" s="122" t="s">
        <v>72</v>
      </c>
      <c r="M2" s="121" t="s">
        <v>74</v>
      </c>
    </row>
    <row r="3" spans="1:13" ht="14.25" customHeight="1" thickBot="1">
      <c r="A3" s="267" t="s">
        <v>646</v>
      </c>
      <c r="B3" s="267"/>
      <c r="C3" s="267"/>
      <c r="D3" s="267"/>
      <c r="L3" s="122" t="s">
        <v>34</v>
      </c>
      <c r="M3" s="121" t="s">
        <v>67</v>
      </c>
    </row>
    <row r="4" spans="1:15" s="1" customFormat="1" ht="13.5">
      <c r="A4" s="40" t="s">
        <v>35</v>
      </c>
      <c r="B4" s="108" t="s">
        <v>42</v>
      </c>
      <c r="C4" s="114" t="s">
        <v>63</v>
      </c>
      <c r="D4" s="41" t="s">
        <v>36</v>
      </c>
      <c r="E4" s="260" t="s">
        <v>37</v>
      </c>
      <c r="F4" s="262" t="s">
        <v>59</v>
      </c>
      <c r="G4" s="263"/>
      <c r="H4" s="264"/>
      <c r="I4" s="263" t="s">
        <v>68</v>
      </c>
      <c r="J4" s="263"/>
      <c r="K4" s="263"/>
      <c r="L4" s="42" t="s">
        <v>41</v>
      </c>
      <c r="M4" s="43" t="s">
        <v>41</v>
      </c>
      <c r="N4" s="44" t="s">
        <v>64</v>
      </c>
      <c r="O4" s="44" t="s">
        <v>60</v>
      </c>
    </row>
    <row r="5" spans="1:16" s="1" customFormat="1" ht="14.25" thickBot="1">
      <c r="A5" s="45"/>
      <c r="B5" s="17"/>
      <c r="C5" s="115"/>
      <c r="D5" s="46"/>
      <c r="E5" s="261"/>
      <c r="F5" s="47" t="s">
        <v>38</v>
      </c>
      <c r="G5" s="48" t="s">
        <v>39</v>
      </c>
      <c r="H5" s="49" t="s">
        <v>26</v>
      </c>
      <c r="I5" s="50" t="s">
        <v>38</v>
      </c>
      <c r="J5" s="48" t="s">
        <v>40</v>
      </c>
      <c r="K5" s="51" t="s">
        <v>26</v>
      </c>
      <c r="L5" s="52" t="s">
        <v>43</v>
      </c>
      <c r="M5" s="53" t="s">
        <v>43</v>
      </c>
      <c r="N5" s="54" t="s">
        <v>65</v>
      </c>
      <c r="O5" s="54" t="s">
        <v>61</v>
      </c>
      <c r="P5" s="2"/>
    </row>
    <row r="6" spans="1:15" ht="14.25" thickBot="1">
      <c r="A6" s="55" t="s">
        <v>44</v>
      </c>
      <c r="B6" s="109"/>
      <c r="C6" s="116" t="s">
        <v>45</v>
      </c>
      <c r="D6" s="56" t="s">
        <v>46</v>
      </c>
      <c r="E6" s="57" t="s">
        <v>47</v>
      </c>
      <c r="F6" s="58" t="s">
        <v>48</v>
      </c>
      <c r="G6" s="59" t="s">
        <v>49</v>
      </c>
      <c r="H6" s="60" t="s">
        <v>50</v>
      </c>
      <c r="I6" s="61" t="s">
        <v>51</v>
      </c>
      <c r="J6" s="59" t="s">
        <v>52</v>
      </c>
      <c r="K6" s="62" t="s">
        <v>53</v>
      </c>
      <c r="L6" s="63" t="s">
        <v>54</v>
      </c>
      <c r="M6" s="64" t="s">
        <v>55</v>
      </c>
      <c r="N6" s="65" t="s">
        <v>62</v>
      </c>
      <c r="O6" s="65" t="s">
        <v>66</v>
      </c>
    </row>
    <row r="7" spans="1:18" ht="13.5">
      <c r="A7" s="90" t="s">
        <v>2</v>
      </c>
      <c r="B7" s="110"/>
      <c r="C7" s="117"/>
      <c r="D7" s="231" t="s">
        <v>654</v>
      </c>
      <c r="E7" s="67" t="s">
        <v>653</v>
      </c>
      <c r="F7" s="68"/>
      <c r="G7" s="69"/>
      <c r="H7" s="98">
        <v>0</v>
      </c>
      <c r="I7" s="70"/>
      <c r="J7" s="69"/>
      <c r="K7" s="99">
        <v>0</v>
      </c>
      <c r="L7" s="71"/>
      <c r="M7" s="72"/>
      <c r="N7" s="73"/>
      <c r="O7" s="73"/>
      <c r="P7" s="39"/>
      <c r="Q7" s="39"/>
      <c r="R7" s="39"/>
    </row>
    <row r="8" spans="1:18" ht="13.5">
      <c r="A8" s="91" t="s">
        <v>3</v>
      </c>
      <c r="B8" s="235">
        <v>1</v>
      </c>
      <c r="C8" s="118"/>
      <c r="D8" s="232"/>
      <c r="E8" s="104"/>
      <c r="F8" s="76"/>
      <c r="G8" s="77"/>
      <c r="H8" s="78">
        <f>H7+F8-G8</f>
        <v>0</v>
      </c>
      <c r="I8" s="79"/>
      <c r="J8" s="77"/>
      <c r="K8" s="80">
        <f>K7+I8-J8</f>
        <v>0</v>
      </c>
      <c r="L8" s="71"/>
      <c r="M8" s="81"/>
      <c r="N8" s="82"/>
      <c r="O8" s="82"/>
      <c r="Q8" s="39"/>
      <c r="R8" s="39"/>
    </row>
    <row r="9" spans="1:15" ht="13.5">
      <c r="A9" s="91" t="s">
        <v>4</v>
      </c>
      <c r="B9" s="111"/>
      <c r="C9" s="118"/>
      <c r="D9" s="232"/>
      <c r="E9" s="104"/>
      <c r="F9" s="76"/>
      <c r="G9" s="77"/>
      <c r="H9" s="78">
        <f aca="true" t="shared" si="0" ref="H9:H21">H8+F9-G9</f>
        <v>0</v>
      </c>
      <c r="I9" s="79"/>
      <c r="J9" s="77"/>
      <c r="K9" s="80">
        <f aca="true" t="shared" si="1" ref="K9:K21">K8+I9-J9</f>
        <v>0</v>
      </c>
      <c r="L9" s="71"/>
      <c r="M9" s="81"/>
      <c r="N9" s="82"/>
      <c r="O9" s="82"/>
    </row>
    <row r="10" spans="1:15" ht="13.5">
      <c r="A10" s="91" t="s">
        <v>5</v>
      </c>
      <c r="B10" s="111"/>
      <c r="C10" s="118"/>
      <c r="D10" s="232"/>
      <c r="E10" s="75"/>
      <c r="F10" s="76"/>
      <c r="G10" s="77"/>
      <c r="H10" s="78">
        <f t="shared" si="0"/>
        <v>0</v>
      </c>
      <c r="I10" s="79"/>
      <c r="J10" s="77"/>
      <c r="K10" s="80">
        <f t="shared" si="1"/>
        <v>0</v>
      </c>
      <c r="L10" s="71"/>
      <c r="M10" s="81"/>
      <c r="N10" s="82"/>
      <c r="O10" s="82"/>
    </row>
    <row r="11" spans="1:15" ht="13.5">
      <c r="A11" s="91" t="s">
        <v>6</v>
      </c>
      <c r="B11" s="111"/>
      <c r="C11" s="118"/>
      <c r="D11" s="232"/>
      <c r="E11" s="75"/>
      <c r="F11" s="76"/>
      <c r="G11" s="77"/>
      <c r="H11" s="78">
        <f t="shared" si="0"/>
        <v>0</v>
      </c>
      <c r="I11" s="79"/>
      <c r="J11" s="77"/>
      <c r="K11" s="80">
        <f t="shared" si="1"/>
        <v>0</v>
      </c>
      <c r="L11" s="71"/>
      <c r="M11" s="81"/>
      <c r="N11" s="82"/>
      <c r="O11" s="82"/>
    </row>
    <row r="12" spans="1:15" ht="13.5">
      <c r="A12" s="91" t="s">
        <v>7</v>
      </c>
      <c r="B12" s="111"/>
      <c r="C12" s="118"/>
      <c r="D12" s="232"/>
      <c r="E12" s="75"/>
      <c r="F12" s="76"/>
      <c r="G12" s="77"/>
      <c r="H12" s="78">
        <f>H11+F12-G12</f>
        <v>0</v>
      </c>
      <c r="I12" s="79"/>
      <c r="J12" s="77"/>
      <c r="K12" s="80">
        <f t="shared" si="1"/>
        <v>0</v>
      </c>
      <c r="L12" s="71"/>
      <c r="M12" s="81"/>
      <c r="N12" s="82"/>
      <c r="O12" s="82"/>
    </row>
    <row r="13" spans="1:15" ht="13.5">
      <c r="A13" s="91" t="s">
        <v>8</v>
      </c>
      <c r="B13" s="111"/>
      <c r="C13" s="118"/>
      <c r="D13" s="232"/>
      <c r="E13" s="75"/>
      <c r="F13" s="76"/>
      <c r="G13" s="77"/>
      <c r="H13" s="78">
        <f t="shared" si="0"/>
        <v>0</v>
      </c>
      <c r="I13" s="79"/>
      <c r="J13" s="77"/>
      <c r="K13" s="80">
        <f t="shared" si="1"/>
        <v>0</v>
      </c>
      <c r="L13" s="71"/>
      <c r="M13" s="81"/>
      <c r="N13" s="82"/>
      <c r="O13" s="82"/>
    </row>
    <row r="14" spans="1:15" ht="13.5">
      <c r="A14" s="91" t="s">
        <v>9</v>
      </c>
      <c r="B14" s="111"/>
      <c r="C14" s="118"/>
      <c r="D14" s="232"/>
      <c r="E14" s="75"/>
      <c r="F14" s="76"/>
      <c r="G14" s="77"/>
      <c r="H14" s="78">
        <f t="shared" si="0"/>
        <v>0</v>
      </c>
      <c r="I14" s="79"/>
      <c r="J14" s="77"/>
      <c r="K14" s="80">
        <f t="shared" si="1"/>
        <v>0</v>
      </c>
      <c r="L14" s="71"/>
      <c r="M14" s="81"/>
      <c r="N14" s="82"/>
      <c r="O14" s="82"/>
    </row>
    <row r="15" spans="1:15" ht="13.5">
      <c r="A15" s="91" t="s">
        <v>10</v>
      </c>
      <c r="B15" s="111"/>
      <c r="C15" s="118"/>
      <c r="D15" s="232"/>
      <c r="E15" s="75"/>
      <c r="F15" s="76"/>
      <c r="G15" s="77"/>
      <c r="H15" s="78">
        <f t="shared" si="0"/>
        <v>0</v>
      </c>
      <c r="I15" s="79"/>
      <c r="J15" s="77"/>
      <c r="K15" s="80">
        <f t="shared" si="1"/>
        <v>0</v>
      </c>
      <c r="L15" s="71"/>
      <c r="M15" s="81"/>
      <c r="N15" s="82"/>
      <c r="O15" s="82"/>
    </row>
    <row r="16" spans="1:15" ht="13.5">
      <c r="A16" s="91" t="s">
        <v>11</v>
      </c>
      <c r="B16" s="111"/>
      <c r="C16" s="118"/>
      <c r="D16" s="232"/>
      <c r="E16" s="75"/>
      <c r="F16" s="76"/>
      <c r="G16" s="77"/>
      <c r="H16" s="78">
        <f t="shared" si="0"/>
        <v>0</v>
      </c>
      <c r="I16" s="79"/>
      <c r="J16" s="77"/>
      <c r="K16" s="80">
        <f t="shared" si="1"/>
        <v>0</v>
      </c>
      <c r="L16" s="71"/>
      <c r="M16" s="81"/>
      <c r="N16" s="82"/>
      <c r="O16" s="82"/>
    </row>
    <row r="17" spans="1:15" ht="13.5">
      <c r="A17" s="91" t="s">
        <v>12</v>
      </c>
      <c r="B17" s="111"/>
      <c r="C17" s="118"/>
      <c r="D17" s="232"/>
      <c r="E17" s="75"/>
      <c r="F17" s="76"/>
      <c r="G17" s="77"/>
      <c r="H17" s="78">
        <f t="shared" si="0"/>
        <v>0</v>
      </c>
      <c r="I17" s="79"/>
      <c r="J17" s="77"/>
      <c r="K17" s="80">
        <f t="shared" si="1"/>
        <v>0</v>
      </c>
      <c r="L17" s="71"/>
      <c r="M17" s="81"/>
      <c r="N17" s="82"/>
      <c r="O17" s="82"/>
    </row>
    <row r="18" spans="1:15" ht="13.5">
      <c r="A18" s="91" t="s">
        <v>13</v>
      </c>
      <c r="B18" s="111"/>
      <c r="C18" s="118"/>
      <c r="D18" s="232"/>
      <c r="E18" s="75"/>
      <c r="F18" s="76"/>
      <c r="G18" s="77"/>
      <c r="H18" s="78">
        <f t="shared" si="0"/>
        <v>0</v>
      </c>
      <c r="I18" s="79"/>
      <c r="J18" s="77"/>
      <c r="K18" s="80">
        <f t="shared" si="1"/>
        <v>0</v>
      </c>
      <c r="L18" s="71"/>
      <c r="M18" s="81"/>
      <c r="N18" s="82"/>
      <c r="O18" s="82"/>
    </row>
    <row r="19" spans="1:15" ht="13.5">
      <c r="A19" s="91" t="s">
        <v>14</v>
      </c>
      <c r="B19" s="111"/>
      <c r="C19" s="118"/>
      <c r="D19" s="232"/>
      <c r="E19" s="75"/>
      <c r="F19" s="76"/>
      <c r="G19" s="77"/>
      <c r="H19" s="78">
        <f t="shared" si="0"/>
        <v>0</v>
      </c>
      <c r="I19" s="79"/>
      <c r="J19" s="77"/>
      <c r="K19" s="80">
        <f t="shared" si="1"/>
        <v>0</v>
      </c>
      <c r="L19" s="71"/>
      <c r="M19" s="81"/>
      <c r="N19" s="82"/>
      <c r="O19" s="82"/>
    </row>
    <row r="20" spans="1:15" ht="13.5">
      <c r="A20" s="91" t="s">
        <v>31</v>
      </c>
      <c r="B20" s="111"/>
      <c r="C20" s="118"/>
      <c r="D20" s="232"/>
      <c r="E20" s="75"/>
      <c r="F20" s="76"/>
      <c r="G20" s="77"/>
      <c r="H20" s="78">
        <f t="shared" si="0"/>
        <v>0</v>
      </c>
      <c r="I20" s="79"/>
      <c r="J20" s="77"/>
      <c r="K20" s="80">
        <f t="shared" si="1"/>
        <v>0</v>
      </c>
      <c r="L20" s="71"/>
      <c r="M20" s="81"/>
      <c r="N20" s="82"/>
      <c r="O20" s="82"/>
    </row>
    <row r="21" spans="1:15" ht="13.5">
      <c r="A21" s="91" t="s">
        <v>32</v>
      </c>
      <c r="B21" s="111"/>
      <c r="C21" s="118"/>
      <c r="D21" s="232"/>
      <c r="E21" s="75"/>
      <c r="F21" s="76"/>
      <c r="G21" s="77"/>
      <c r="H21" s="78">
        <f t="shared" si="0"/>
        <v>0</v>
      </c>
      <c r="I21" s="79"/>
      <c r="J21" s="77"/>
      <c r="K21" s="80">
        <f t="shared" si="1"/>
        <v>0</v>
      </c>
      <c r="L21" s="71"/>
      <c r="M21" s="81"/>
      <c r="N21" s="82"/>
      <c r="O21" s="82"/>
    </row>
    <row r="22" spans="1:15" ht="13.5">
      <c r="A22" s="91" t="s">
        <v>33</v>
      </c>
      <c r="B22" s="111"/>
      <c r="C22" s="118"/>
      <c r="D22" s="232"/>
      <c r="E22" s="75"/>
      <c r="F22" s="76"/>
      <c r="G22" s="77"/>
      <c r="H22" s="78">
        <f>H21+F22-G22</f>
        <v>0</v>
      </c>
      <c r="I22" s="79"/>
      <c r="J22" s="77"/>
      <c r="K22" s="80">
        <f>K21+I22-J22</f>
        <v>0</v>
      </c>
      <c r="L22" s="71"/>
      <c r="M22" s="81"/>
      <c r="N22" s="82"/>
      <c r="O22" s="82"/>
    </row>
    <row r="23" spans="1:15" ht="13.5">
      <c r="A23" s="91" t="s">
        <v>143</v>
      </c>
      <c r="B23" s="111"/>
      <c r="C23" s="118"/>
      <c r="D23" s="232"/>
      <c r="E23" s="75"/>
      <c r="F23" s="76"/>
      <c r="G23" s="77"/>
      <c r="H23" s="78">
        <f aca="true" t="shared" si="2" ref="H23:H30">H22+F23-G23</f>
        <v>0</v>
      </c>
      <c r="I23" s="79"/>
      <c r="J23" s="77"/>
      <c r="K23" s="80">
        <f aca="true" t="shared" si="3" ref="K23:K30">K22+I23-J23</f>
        <v>0</v>
      </c>
      <c r="L23" s="71"/>
      <c r="M23" s="81"/>
      <c r="N23" s="82"/>
      <c r="O23" s="82"/>
    </row>
    <row r="24" spans="1:15" ht="13.5">
      <c r="A24" s="91" t="s">
        <v>144</v>
      </c>
      <c r="B24" s="111"/>
      <c r="C24" s="118"/>
      <c r="D24" s="232"/>
      <c r="E24" s="75"/>
      <c r="F24" s="76"/>
      <c r="G24" s="77"/>
      <c r="H24" s="78">
        <f t="shared" si="2"/>
        <v>0</v>
      </c>
      <c r="I24" s="79"/>
      <c r="J24" s="77"/>
      <c r="K24" s="80">
        <f t="shared" si="3"/>
        <v>0</v>
      </c>
      <c r="L24" s="71"/>
      <c r="M24" s="81"/>
      <c r="N24" s="82"/>
      <c r="O24" s="82"/>
    </row>
    <row r="25" spans="1:15" ht="13.5">
      <c r="A25" s="91" t="s">
        <v>401</v>
      </c>
      <c r="B25" s="111"/>
      <c r="C25" s="118"/>
      <c r="D25" s="232"/>
      <c r="E25" s="75"/>
      <c r="F25" s="76"/>
      <c r="G25" s="77"/>
      <c r="H25" s="78">
        <f t="shared" si="2"/>
        <v>0</v>
      </c>
      <c r="I25" s="79"/>
      <c r="J25" s="77"/>
      <c r="K25" s="80">
        <f t="shared" si="3"/>
        <v>0</v>
      </c>
      <c r="L25" s="71"/>
      <c r="M25" s="81"/>
      <c r="N25" s="82"/>
      <c r="O25" s="82"/>
    </row>
    <row r="26" spans="1:15" ht="13.5">
      <c r="A26" s="91" t="s">
        <v>402</v>
      </c>
      <c r="B26" s="111"/>
      <c r="C26" s="118"/>
      <c r="D26" s="232"/>
      <c r="E26" s="75"/>
      <c r="F26" s="76"/>
      <c r="G26" s="77"/>
      <c r="H26" s="78">
        <f t="shared" si="2"/>
        <v>0</v>
      </c>
      <c r="I26" s="79"/>
      <c r="J26" s="77"/>
      <c r="K26" s="80">
        <f t="shared" si="3"/>
        <v>0</v>
      </c>
      <c r="L26" s="71"/>
      <c r="M26" s="81"/>
      <c r="N26" s="82"/>
      <c r="O26" s="82"/>
    </row>
    <row r="27" spans="1:15" ht="13.5">
      <c r="A27" s="91" t="s">
        <v>403</v>
      </c>
      <c r="B27" s="111"/>
      <c r="C27" s="118"/>
      <c r="D27" s="232"/>
      <c r="E27" s="75"/>
      <c r="F27" s="76"/>
      <c r="G27" s="77"/>
      <c r="H27" s="78">
        <f t="shared" si="2"/>
        <v>0</v>
      </c>
      <c r="I27" s="79"/>
      <c r="J27" s="77"/>
      <c r="K27" s="80">
        <f t="shared" si="3"/>
        <v>0</v>
      </c>
      <c r="L27" s="71"/>
      <c r="M27" s="81"/>
      <c r="N27" s="82"/>
      <c r="O27" s="82"/>
    </row>
    <row r="28" spans="1:15" ht="13.5">
      <c r="A28" s="91" t="s">
        <v>404</v>
      </c>
      <c r="B28" s="111"/>
      <c r="C28" s="118"/>
      <c r="D28" s="232"/>
      <c r="E28" s="75"/>
      <c r="F28" s="76"/>
      <c r="G28" s="77"/>
      <c r="H28" s="78">
        <f t="shared" si="2"/>
        <v>0</v>
      </c>
      <c r="I28" s="79"/>
      <c r="J28" s="77"/>
      <c r="K28" s="80">
        <f t="shared" si="3"/>
        <v>0</v>
      </c>
      <c r="L28" s="71"/>
      <c r="M28" s="81"/>
      <c r="N28" s="82"/>
      <c r="O28" s="82"/>
    </row>
    <row r="29" spans="1:15" ht="13.5">
      <c r="A29" s="91" t="s">
        <v>405</v>
      </c>
      <c r="B29" s="111"/>
      <c r="C29" s="118"/>
      <c r="D29" s="232"/>
      <c r="E29" s="75"/>
      <c r="F29" s="76"/>
      <c r="G29" s="77"/>
      <c r="H29" s="78">
        <f t="shared" si="2"/>
        <v>0</v>
      </c>
      <c r="I29" s="79"/>
      <c r="J29" s="77"/>
      <c r="K29" s="80">
        <f t="shared" si="3"/>
        <v>0</v>
      </c>
      <c r="L29" s="71"/>
      <c r="M29" s="81"/>
      <c r="N29" s="82"/>
      <c r="O29" s="82"/>
    </row>
    <row r="30" spans="1:15" ht="13.5">
      <c r="A30" s="91" t="s">
        <v>406</v>
      </c>
      <c r="B30" s="111"/>
      <c r="C30" s="118"/>
      <c r="D30" s="232"/>
      <c r="E30" s="75"/>
      <c r="F30" s="76"/>
      <c r="G30" s="77"/>
      <c r="H30" s="78">
        <f t="shared" si="2"/>
        <v>0</v>
      </c>
      <c r="I30" s="79"/>
      <c r="J30" s="77"/>
      <c r="K30" s="80">
        <f t="shared" si="3"/>
        <v>0</v>
      </c>
      <c r="L30" s="71"/>
      <c r="M30" s="81"/>
      <c r="N30" s="82"/>
      <c r="O30" s="82"/>
    </row>
    <row r="31" spans="1:15" ht="13.5">
      <c r="A31" s="91" t="s">
        <v>407</v>
      </c>
      <c r="B31" s="111"/>
      <c r="C31" s="118"/>
      <c r="D31" s="232"/>
      <c r="E31" s="75"/>
      <c r="F31" s="76"/>
      <c r="G31" s="77"/>
      <c r="H31" s="78">
        <f>H30+F31-G31</f>
        <v>0</v>
      </c>
      <c r="I31" s="79"/>
      <c r="J31" s="77"/>
      <c r="K31" s="80">
        <f>K30+I31-J31</f>
        <v>0</v>
      </c>
      <c r="L31" s="71"/>
      <c r="M31" s="81"/>
      <c r="N31" s="82"/>
      <c r="O31" s="82"/>
    </row>
    <row r="32" spans="1:15" ht="13.5">
      <c r="A32" s="91" t="s">
        <v>408</v>
      </c>
      <c r="B32" s="111"/>
      <c r="C32" s="118"/>
      <c r="D32" s="232"/>
      <c r="E32" s="75"/>
      <c r="F32" s="76"/>
      <c r="G32" s="77"/>
      <c r="H32" s="78">
        <f aca="true" t="shared" si="4" ref="H32:H39">H31+F32-G32</f>
        <v>0</v>
      </c>
      <c r="I32" s="79"/>
      <c r="J32" s="77"/>
      <c r="K32" s="80">
        <f aca="true" t="shared" si="5" ref="K32:K39">K31+I32-J32</f>
        <v>0</v>
      </c>
      <c r="L32" s="71"/>
      <c r="M32" s="81"/>
      <c r="N32" s="82"/>
      <c r="O32" s="82"/>
    </row>
    <row r="33" spans="1:15" ht="13.5">
      <c r="A33" s="91" t="s">
        <v>409</v>
      </c>
      <c r="B33" s="111"/>
      <c r="C33" s="118"/>
      <c r="D33" s="232"/>
      <c r="E33" s="75"/>
      <c r="F33" s="76"/>
      <c r="G33" s="77"/>
      <c r="H33" s="78">
        <f t="shared" si="4"/>
        <v>0</v>
      </c>
      <c r="I33" s="79"/>
      <c r="J33" s="77"/>
      <c r="K33" s="80">
        <f t="shared" si="5"/>
        <v>0</v>
      </c>
      <c r="L33" s="71"/>
      <c r="M33" s="81"/>
      <c r="N33" s="82"/>
      <c r="O33" s="82"/>
    </row>
    <row r="34" spans="1:15" ht="13.5">
      <c r="A34" s="91" t="s">
        <v>410</v>
      </c>
      <c r="B34" s="111"/>
      <c r="C34" s="118"/>
      <c r="D34" s="232"/>
      <c r="E34" s="75"/>
      <c r="F34" s="76"/>
      <c r="G34" s="77"/>
      <c r="H34" s="78">
        <f t="shared" si="4"/>
        <v>0</v>
      </c>
      <c r="I34" s="79"/>
      <c r="J34" s="77"/>
      <c r="K34" s="80">
        <f t="shared" si="5"/>
        <v>0</v>
      </c>
      <c r="L34" s="71"/>
      <c r="M34" s="81"/>
      <c r="N34" s="82"/>
      <c r="O34" s="82"/>
    </row>
    <row r="35" spans="1:15" ht="13.5">
      <c r="A35" s="91" t="s">
        <v>411</v>
      </c>
      <c r="B35" s="111"/>
      <c r="C35" s="118"/>
      <c r="D35" s="232"/>
      <c r="E35" s="75"/>
      <c r="F35" s="76"/>
      <c r="G35" s="77"/>
      <c r="H35" s="78">
        <f t="shared" si="4"/>
        <v>0</v>
      </c>
      <c r="I35" s="79"/>
      <c r="J35" s="77"/>
      <c r="K35" s="80">
        <f t="shared" si="5"/>
        <v>0</v>
      </c>
      <c r="L35" s="71"/>
      <c r="M35" s="81"/>
      <c r="N35" s="82"/>
      <c r="O35" s="82"/>
    </row>
    <row r="36" spans="1:15" ht="13.5">
      <c r="A36" s="91" t="s">
        <v>412</v>
      </c>
      <c r="B36" s="111"/>
      <c r="C36" s="118"/>
      <c r="D36" s="232"/>
      <c r="E36" s="75"/>
      <c r="F36" s="76"/>
      <c r="G36" s="77"/>
      <c r="H36" s="78">
        <f t="shared" si="4"/>
        <v>0</v>
      </c>
      <c r="I36" s="79"/>
      <c r="J36" s="77"/>
      <c r="K36" s="80">
        <f t="shared" si="5"/>
        <v>0</v>
      </c>
      <c r="L36" s="71"/>
      <c r="M36" s="81"/>
      <c r="N36" s="82"/>
      <c r="O36" s="82"/>
    </row>
    <row r="37" spans="1:15" ht="13.5">
      <c r="A37" s="91" t="s">
        <v>413</v>
      </c>
      <c r="B37" s="111"/>
      <c r="C37" s="118"/>
      <c r="D37" s="232"/>
      <c r="E37" s="75"/>
      <c r="F37" s="76"/>
      <c r="G37" s="77"/>
      <c r="H37" s="78">
        <f t="shared" si="4"/>
        <v>0</v>
      </c>
      <c r="I37" s="79"/>
      <c r="J37" s="77"/>
      <c r="K37" s="80">
        <f t="shared" si="5"/>
        <v>0</v>
      </c>
      <c r="L37" s="71"/>
      <c r="M37" s="81"/>
      <c r="N37" s="82"/>
      <c r="O37" s="82"/>
    </row>
    <row r="38" spans="1:15" ht="13.5">
      <c r="A38" s="91" t="s">
        <v>414</v>
      </c>
      <c r="B38" s="111"/>
      <c r="C38" s="118"/>
      <c r="D38" s="232"/>
      <c r="E38" s="75"/>
      <c r="F38" s="76"/>
      <c r="G38" s="77"/>
      <c r="H38" s="78">
        <f t="shared" si="4"/>
        <v>0</v>
      </c>
      <c r="I38" s="79"/>
      <c r="J38" s="77"/>
      <c r="K38" s="80">
        <f t="shared" si="5"/>
        <v>0</v>
      </c>
      <c r="L38" s="71"/>
      <c r="M38" s="81"/>
      <c r="N38" s="82"/>
      <c r="O38" s="82"/>
    </row>
    <row r="39" spans="1:15" ht="13.5">
      <c r="A39" s="91" t="s">
        <v>415</v>
      </c>
      <c r="B39" s="111"/>
      <c r="C39" s="118"/>
      <c r="D39" s="232"/>
      <c r="E39" s="75"/>
      <c r="F39" s="76"/>
      <c r="G39" s="77"/>
      <c r="H39" s="78">
        <f t="shared" si="4"/>
        <v>0</v>
      </c>
      <c r="I39" s="79"/>
      <c r="J39" s="77"/>
      <c r="K39" s="80">
        <f t="shared" si="5"/>
        <v>0</v>
      </c>
      <c r="L39" s="71"/>
      <c r="M39" s="81"/>
      <c r="N39" s="82"/>
      <c r="O39" s="82"/>
    </row>
    <row r="40" spans="1:15" ht="13.5">
      <c r="A40" s="91" t="s">
        <v>416</v>
      </c>
      <c r="B40" s="111"/>
      <c r="C40" s="118"/>
      <c r="D40" s="232"/>
      <c r="E40" s="75"/>
      <c r="F40" s="76"/>
      <c r="G40" s="77"/>
      <c r="H40" s="78">
        <f>H39+F40-G40</f>
        <v>0</v>
      </c>
      <c r="I40" s="79"/>
      <c r="J40" s="77"/>
      <c r="K40" s="80">
        <f>K39+I40-J40</f>
        <v>0</v>
      </c>
      <c r="L40" s="71"/>
      <c r="M40" s="81"/>
      <c r="N40" s="82"/>
      <c r="O40" s="82"/>
    </row>
    <row r="41" spans="1:15" ht="13.5">
      <c r="A41" s="91" t="s">
        <v>417</v>
      </c>
      <c r="B41" s="111"/>
      <c r="C41" s="118"/>
      <c r="D41" s="232"/>
      <c r="E41" s="75"/>
      <c r="F41" s="76"/>
      <c r="G41" s="77"/>
      <c r="H41" s="78">
        <f aca="true" t="shared" si="6" ref="H41:H48">H40+F41-G41</f>
        <v>0</v>
      </c>
      <c r="I41" s="79"/>
      <c r="J41" s="77"/>
      <c r="K41" s="80">
        <f aca="true" t="shared" si="7" ref="K41:K48">K40+I41-J41</f>
        <v>0</v>
      </c>
      <c r="L41" s="71"/>
      <c r="M41" s="81"/>
      <c r="N41" s="82"/>
      <c r="O41" s="82"/>
    </row>
    <row r="42" spans="1:15" ht="13.5">
      <c r="A42" s="91" t="s">
        <v>418</v>
      </c>
      <c r="B42" s="111"/>
      <c r="C42" s="118"/>
      <c r="D42" s="232"/>
      <c r="E42" s="75"/>
      <c r="F42" s="76"/>
      <c r="G42" s="77"/>
      <c r="H42" s="78">
        <f t="shared" si="6"/>
        <v>0</v>
      </c>
      <c r="I42" s="79"/>
      <c r="J42" s="77"/>
      <c r="K42" s="80">
        <f t="shared" si="7"/>
        <v>0</v>
      </c>
      <c r="L42" s="71"/>
      <c r="M42" s="81"/>
      <c r="N42" s="82"/>
      <c r="O42" s="82"/>
    </row>
    <row r="43" spans="1:15" ht="13.5">
      <c r="A43" s="91" t="s">
        <v>419</v>
      </c>
      <c r="B43" s="111"/>
      <c r="C43" s="118"/>
      <c r="D43" s="232"/>
      <c r="E43" s="75"/>
      <c r="F43" s="76"/>
      <c r="G43" s="77"/>
      <c r="H43" s="78">
        <f t="shared" si="6"/>
        <v>0</v>
      </c>
      <c r="I43" s="79"/>
      <c r="J43" s="77"/>
      <c r="K43" s="80">
        <f t="shared" si="7"/>
        <v>0</v>
      </c>
      <c r="L43" s="71"/>
      <c r="M43" s="81"/>
      <c r="N43" s="82"/>
      <c r="O43" s="82"/>
    </row>
    <row r="44" spans="1:15" ht="13.5">
      <c r="A44" s="91" t="s">
        <v>420</v>
      </c>
      <c r="B44" s="111"/>
      <c r="C44" s="118"/>
      <c r="D44" s="232"/>
      <c r="E44" s="75"/>
      <c r="F44" s="76"/>
      <c r="G44" s="77"/>
      <c r="H44" s="78">
        <f t="shared" si="6"/>
        <v>0</v>
      </c>
      <c r="I44" s="79"/>
      <c r="J44" s="77"/>
      <c r="K44" s="80">
        <f t="shared" si="7"/>
        <v>0</v>
      </c>
      <c r="L44" s="71"/>
      <c r="M44" s="81"/>
      <c r="N44" s="82"/>
      <c r="O44" s="82"/>
    </row>
    <row r="45" spans="1:15" ht="13.5">
      <c r="A45" s="91" t="s">
        <v>421</v>
      </c>
      <c r="B45" s="111"/>
      <c r="C45" s="118"/>
      <c r="D45" s="232"/>
      <c r="E45" s="75"/>
      <c r="F45" s="76"/>
      <c r="G45" s="77"/>
      <c r="H45" s="78">
        <f t="shared" si="6"/>
        <v>0</v>
      </c>
      <c r="I45" s="79"/>
      <c r="J45" s="77"/>
      <c r="K45" s="80">
        <f t="shared" si="7"/>
        <v>0</v>
      </c>
      <c r="L45" s="71"/>
      <c r="M45" s="81"/>
      <c r="N45" s="82"/>
      <c r="O45" s="82"/>
    </row>
    <row r="46" spans="1:15" ht="13.5">
      <c r="A46" s="91" t="s">
        <v>422</v>
      </c>
      <c r="B46" s="111"/>
      <c r="C46" s="118"/>
      <c r="D46" s="232"/>
      <c r="E46" s="75"/>
      <c r="F46" s="76"/>
      <c r="G46" s="77"/>
      <c r="H46" s="78">
        <f t="shared" si="6"/>
        <v>0</v>
      </c>
      <c r="I46" s="79"/>
      <c r="J46" s="77"/>
      <c r="K46" s="80">
        <f t="shared" si="7"/>
        <v>0</v>
      </c>
      <c r="L46" s="71"/>
      <c r="M46" s="81"/>
      <c r="N46" s="82"/>
      <c r="O46" s="82"/>
    </row>
    <row r="47" spans="1:15" ht="13.5">
      <c r="A47" s="91" t="s">
        <v>423</v>
      </c>
      <c r="B47" s="111"/>
      <c r="C47" s="118"/>
      <c r="D47" s="232"/>
      <c r="E47" s="75"/>
      <c r="F47" s="76"/>
      <c r="G47" s="77"/>
      <c r="H47" s="78">
        <f t="shared" si="6"/>
        <v>0</v>
      </c>
      <c r="I47" s="79"/>
      <c r="J47" s="77"/>
      <c r="K47" s="80">
        <f t="shared" si="7"/>
        <v>0</v>
      </c>
      <c r="L47" s="71"/>
      <c r="M47" s="81"/>
      <c r="N47" s="82"/>
      <c r="O47" s="82"/>
    </row>
    <row r="48" spans="1:15" ht="13.5">
      <c r="A48" s="91" t="s">
        <v>424</v>
      </c>
      <c r="B48" s="111"/>
      <c r="C48" s="118"/>
      <c r="D48" s="232"/>
      <c r="E48" s="75"/>
      <c r="F48" s="76"/>
      <c r="G48" s="77"/>
      <c r="H48" s="78">
        <f t="shared" si="6"/>
        <v>0</v>
      </c>
      <c r="I48" s="79"/>
      <c r="J48" s="77"/>
      <c r="K48" s="80">
        <f t="shared" si="7"/>
        <v>0</v>
      </c>
      <c r="L48" s="71"/>
      <c r="M48" s="81"/>
      <c r="N48" s="82"/>
      <c r="O48" s="82"/>
    </row>
    <row r="49" spans="1:15" ht="13.5">
      <c r="A49" s="91" t="s">
        <v>425</v>
      </c>
      <c r="B49" s="111"/>
      <c r="C49" s="118"/>
      <c r="D49" s="232"/>
      <c r="E49" s="75"/>
      <c r="F49" s="76"/>
      <c r="G49" s="77"/>
      <c r="H49" s="78">
        <f>H48+F49-G49</f>
        <v>0</v>
      </c>
      <c r="I49" s="79"/>
      <c r="J49" s="77"/>
      <c r="K49" s="80">
        <f>K48+I49-J49</f>
        <v>0</v>
      </c>
      <c r="L49" s="71"/>
      <c r="M49" s="81"/>
      <c r="N49" s="82"/>
      <c r="O49" s="82"/>
    </row>
    <row r="50" spans="1:15" ht="13.5">
      <c r="A50" s="91" t="s">
        <v>426</v>
      </c>
      <c r="B50" s="111"/>
      <c r="C50" s="118"/>
      <c r="D50" s="232"/>
      <c r="E50" s="75"/>
      <c r="F50" s="76"/>
      <c r="G50" s="77"/>
      <c r="H50" s="78">
        <f aca="true" t="shared" si="8" ref="H50:H56">H49+F50-G50</f>
        <v>0</v>
      </c>
      <c r="I50" s="79"/>
      <c r="J50" s="77"/>
      <c r="K50" s="80">
        <f aca="true" t="shared" si="9" ref="K50:K56">K49+I50-J50</f>
        <v>0</v>
      </c>
      <c r="L50" s="71"/>
      <c r="M50" s="81"/>
      <c r="N50" s="82"/>
      <c r="O50" s="82"/>
    </row>
    <row r="51" spans="1:15" ht="13.5">
      <c r="A51" s="91" t="s">
        <v>427</v>
      </c>
      <c r="B51" s="111"/>
      <c r="C51" s="118"/>
      <c r="D51" s="232"/>
      <c r="E51" s="75"/>
      <c r="F51" s="76"/>
      <c r="G51" s="77"/>
      <c r="H51" s="78">
        <f t="shared" si="8"/>
        <v>0</v>
      </c>
      <c r="I51" s="79"/>
      <c r="J51" s="77"/>
      <c r="K51" s="80">
        <f t="shared" si="9"/>
        <v>0</v>
      </c>
      <c r="L51" s="71"/>
      <c r="M51" s="81"/>
      <c r="N51" s="82"/>
      <c r="O51" s="82"/>
    </row>
    <row r="52" spans="1:15" ht="13.5">
      <c r="A52" s="91" t="s">
        <v>428</v>
      </c>
      <c r="B52" s="111"/>
      <c r="C52" s="118"/>
      <c r="D52" s="232"/>
      <c r="E52" s="75"/>
      <c r="F52" s="76"/>
      <c r="G52" s="77"/>
      <c r="H52" s="78">
        <f t="shared" si="8"/>
        <v>0</v>
      </c>
      <c r="I52" s="79"/>
      <c r="J52" s="77"/>
      <c r="K52" s="80">
        <f t="shared" si="9"/>
        <v>0</v>
      </c>
      <c r="L52" s="71"/>
      <c r="M52" s="81"/>
      <c r="N52" s="82"/>
      <c r="O52" s="82"/>
    </row>
    <row r="53" spans="1:15" ht="13.5">
      <c r="A53" s="91" t="s">
        <v>429</v>
      </c>
      <c r="B53" s="111"/>
      <c r="C53" s="118"/>
      <c r="D53" s="232"/>
      <c r="E53" s="75"/>
      <c r="F53" s="76"/>
      <c r="G53" s="77"/>
      <c r="H53" s="78">
        <f t="shared" si="8"/>
        <v>0</v>
      </c>
      <c r="I53" s="79"/>
      <c r="J53" s="77"/>
      <c r="K53" s="80">
        <f t="shared" si="9"/>
        <v>0</v>
      </c>
      <c r="L53" s="71"/>
      <c r="M53" s="81"/>
      <c r="N53" s="82"/>
      <c r="O53" s="82"/>
    </row>
    <row r="54" spans="1:15" ht="13.5">
      <c r="A54" s="91" t="s">
        <v>430</v>
      </c>
      <c r="B54" s="111"/>
      <c r="C54" s="118"/>
      <c r="D54" s="232"/>
      <c r="E54" s="75"/>
      <c r="F54" s="76"/>
      <c r="G54" s="77"/>
      <c r="H54" s="78">
        <f t="shared" si="8"/>
        <v>0</v>
      </c>
      <c r="I54" s="79"/>
      <c r="J54" s="77"/>
      <c r="K54" s="80">
        <f t="shared" si="9"/>
        <v>0</v>
      </c>
      <c r="L54" s="71"/>
      <c r="M54" s="81"/>
      <c r="N54" s="82"/>
      <c r="O54" s="82"/>
    </row>
    <row r="55" spans="1:15" ht="13.5">
      <c r="A55" s="91" t="s">
        <v>431</v>
      </c>
      <c r="B55" s="111"/>
      <c r="C55" s="118"/>
      <c r="D55" s="232"/>
      <c r="E55" s="75"/>
      <c r="F55" s="76"/>
      <c r="G55" s="77"/>
      <c r="H55" s="78">
        <f t="shared" si="8"/>
        <v>0</v>
      </c>
      <c r="I55" s="79"/>
      <c r="J55" s="77"/>
      <c r="K55" s="80">
        <f t="shared" si="9"/>
        <v>0</v>
      </c>
      <c r="L55" s="71"/>
      <c r="M55" s="81"/>
      <c r="N55" s="82"/>
      <c r="O55" s="82"/>
    </row>
    <row r="56" spans="1:15" ht="13.5">
      <c r="A56" s="91" t="s">
        <v>432</v>
      </c>
      <c r="B56" s="111"/>
      <c r="C56" s="118"/>
      <c r="D56" s="232"/>
      <c r="E56" s="75"/>
      <c r="F56" s="76"/>
      <c r="G56" s="77"/>
      <c r="H56" s="78">
        <f t="shared" si="8"/>
        <v>0</v>
      </c>
      <c r="I56" s="79"/>
      <c r="J56" s="77"/>
      <c r="K56" s="80">
        <f t="shared" si="9"/>
        <v>0</v>
      </c>
      <c r="L56" s="71"/>
      <c r="M56" s="81"/>
      <c r="N56" s="82"/>
      <c r="O56" s="82"/>
    </row>
    <row r="57" spans="1:15" ht="13.5">
      <c r="A57" s="91" t="s">
        <v>433</v>
      </c>
      <c r="B57" s="111"/>
      <c r="C57" s="118"/>
      <c r="D57" s="232"/>
      <c r="E57" s="75"/>
      <c r="F57" s="76"/>
      <c r="G57" s="77"/>
      <c r="H57" s="78">
        <f>H56+F57-G57</f>
        <v>0</v>
      </c>
      <c r="I57" s="79"/>
      <c r="J57" s="77"/>
      <c r="K57" s="80">
        <f>K56+I57-J57</f>
        <v>0</v>
      </c>
      <c r="L57" s="71"/>
      <c r="M57" s="81"/>
      <c r="N57" s="82"/>
      <c r="O57" s="82"/>
    </row>
    <row r="58" spans="1:15" ht="13.5">
      <c r="A58" s="91" t="s">
        <v>434</v>
      </c>
      <c r="B58" s="111"/>
      <c r="C58" s="118"/>
      <c r="D58" s="232"/>
      <c r="E58" s="75"/>
      <c r="F58" s="76"/>
      <c r="G58" s="77"/>
      <c r="H58" s="78">
        <f aca="true" t="shared" si="10" ref="H58:H64">H57+F58-G58</f>
        <v>0</v>
      </c>
      <c r="I58" s="79"/>
      <c r="J58" s="77"/>
      <c r="K58" s="80">
        <f aca="true" t="shared" si="11" ref="K58:K64">K57+I58-J58</f>
        <v>0</v>
      </c>
      <c r="L58" s="71"/>
      <c r="M58" s="81"/>
      <c r="N58" s="82"/>
      <c r="O58" s="82"/>
    </row>
    <row r="59" spans="1:15" ht="13.5">
      <c r="A59" s="91" t="s">
        <v>435</v>
      </c>
      <c r="B59" s="111"/>
      <c r="C59" s="118"/>
      <c r="D59" s="232"/>
      <c r="E59" s="75"/>
      <c r="F59" s="76"/>
      <c r="G59" s="77"/>
      <c r="H59" s="78">
        <f t="shared" si="10"/>
        <v>0</v>
      </c>
      <c r="I59" s="79"/>
      <c r="J59" s="77"/>
      <c r="K59" s="80">
        <f t="shared" si="11"/>
        <v>0</v>
      </c>
      <c r="L59" s="71"/>
      <c r="M59" s="81"/>
      <c r="N59" s="82"/>
      <c r="O59" s="82"/>
    </row>
    <row r="60" spans="1:15" ht="13.5">
      <c r="A60" s="91" t="s">
        <v>436</v>
      </c>
      <c r="B60" s="111"/>
      <c r="C60" s="118"/>
      <c r="D60" s="232"/>
      <c r="E60" s="75"/>
      <c r="F60" s="76"/>
      <c r="G60" s="77"/>
      <c r="H60" s="78">
        <f t="shared" si="10"/>
        <v>0</v>
      </c>
      <c r="I60" s="79"/>
      <c r="J60" s="77"/>
      <c r="K60" s="80">
        <f t="shared" si="11"/>
        <v>0</v>
      </c>
      <c r="L60" s="71"/>
      <c r="M60" s="81"/>
      <c r="N60" s="82"/>
      <c r="O60" s="82"/>
    </row>
    <row r="61" spans="1:15" ht="13.5">
      <c r="A61" s="91" t="s">
        <v>437</v>
      </c>
      <c r="B61" s="111"/>
      <c r="C61" s="118"/>
      <c r="D61" s="232"/>
      <c r="E61" s="75"/>
      <c r="F61" s="76"/>
      <c r="G61" s="77"/>
      <c r="H61" s="78">
        <f t="shared" si="10"/>
        <v>0</v>
      </c>
      <c r="I61" s="79"/>
      <c r="J61" s="77"/>
      <c r="K61" s="80">
        <f t="shared" si="11"/>
        <v>0</v>
      </c>
      <c r="L61" s="71"/>
      <c r="M61" s="81"/>
      <c r="N61" s="82"/>
      <c r="O61" s="82"/>
    </row>
    <row r="62" spans="1:15" ht="13.5">
      <c r="A62" s="91" t="s">
        <v>438</v>
      </c>
      <c r="B62" s="111"/>
      <c r="C62" s="118"/>
      <c r="D62" s="232"/>
      <c r="E62" s="75"/>
      <c r="F62" s="76"/>
      <c r="G62" s="77"/>
      <c r="H62" s="78">
        <f t="shared" si="10"/>
        <v>0</v>
      </c>
      <c r="I62" s="79"/>
      <c r="J62" s="77"/>
      <c r="K62" s="80">
        <f t="shared" si="11"/>
        <v>0</v>
      </c>
      <c r="L62" s="71"/>
      <c r="M62" s="81"/>
      <c r="N62" s="82"/>
      <c r="O62" s="82"/>
    </row>
    <row r="63" spans="1:15" ht="13.5">
      <c r="A63" s="91" t="s">
        <v>439</v>
      </c>
      <c r="B63" s="111"/>
      <c r="C63" s="118"/>
      <c r="D63" s="232"/>
      <c r="E63" s="75"/>
      <c r="F63" s="76"/>
      <c r="G63" s="77"/>
      <c r="H63" s="78">
        <f t="shared" si="10"/>
        <v>0</v>
      </c>
      <c r="I63" s="79"/>
      <c r="J63" s="77"/>
      <c r="K63" s="80">
        <f t="shared" si="11"/>
        <v>0</v>
      </c>
      <c r="L63" s="71"/>
      <c r="M63" s="81"/>
      <c r="N63" s="82"/>
      <c r="O63" s="82"/>
    </row>
    <row r="64" spans="1:15" ht="13.5">
      <c r="A64" s="91" t="s">
        <v>440</v>
      </c>
      <c r="B64" s="111"/>
      <c r="C64" s="118"/>
      <c r="D64" s="232"/>
      <c r="E64" s="75"/>
      <c r="F64" s="76"/>
      <c r="G64" s="77"/>
      <c r="H64" s="78">
        <f t="shared" si="10"/>
        <v>0</v>
      </c>
      <c r="I64" s="79"/>
      <c r="J64" s="77"/>
      <c r="K64" s="80">
        <f t="shared" si="11"/>
        <v>0</v>
      </c>
      <c r="L64" s="71"/>
      <c r="M64" s="81"/>
      <c r="N64" s="82"/>
      <c r="O64" s="82"/>
    </row>
    <row r="65" spans="1:15" ht="13.5">
      <c r="A65" s="91" t="s">
        <v>441</v>
      </c>
      <c r="B65" s="111"/>
      <c r="C65" s="118"/>
      <c r="D65" s="232"/>
      <c r="E65" s="75"/>
      <c r="F65" s="76"/>
      <c r="G65" s="77"/>
      <c r="H65" s="78">
        <f>H64+F65-G65</f>
        <v>0</v>
      </c>
      <c r="I65" s="79"/>
      <c r="J65" s="77"/>
      <c r="K65" s="80">
        <f>K64+I65-J65</f>
        <v>0</v>
      </c>
      <c r="L65" s="71"/>
      <c r="M65" s="81"/>
      <c r="N65" s="82"/>
      <c r="O65" s="82"/>
    </row>
    <row r="66" spans="1:15" ht="13.5">
      <c r="A66" s="91" t="s">
        <v>442</v>
      </c>
      <c r="B66" s="111"/>
      <c r="C66" s="118"/>
      <c r="D66" s="232"/>
      <c r="E66" s="75"/>
      <c r="F66" s="76"/>
      <c r="G66" s="77"/>
      <c r="H66" s="78">
        <f aca="true" t="shared" si="12" ref="H66:H72">H65+F66-G66</f>
        <v>0</v>
      </c>
      <c r="I66" s="79"/>
      <c r="J66" s="77"/>
      <c r="K66" s="80">
        <f aca="true" t="shared" si="13" ref="K66:K72">K65+I66-J66</f>
        <v>0</v>
      </c>
      <c r="L66" s="71"/>
      <c r="M66" s="81"/>
      <c r="N66" s="82"/>
      <c r="O66" s="82"/>
    </row>
    <row r="67" spans="1:15" ht="13.5">
      <c r="A67" s="91" t="s">
        <v>443</v>
      </c>
      <c r="B67" s="111"/>
      <c r="C67" s="118"/>
      <c r="D67" s="232"/>
      <c r="E67" s="75"/>
      <c r="F67" s="76"/>
      <c r="G67" s="77"/>
      <c r="H67" s="78">
        <f t="shared" si="12"/>
        <v>0</v>
      </c>
      <c r="I67" s="79"/>
      <c r="J67" s="77"/>
      <c r="K67" s="80">
        <f t="shared" si="13"/>
        <v>0</v>
      </c>
      <c r="L67" s="71"/>
      <c r="M67" s="81"/>
      <c r="N67" s="82"/>
      <c r="O67" s="82"/>
    </row>
    <row r="68" spans="1:15" ht="13.5">
      <c r="A68" s="91" t="s">
        <v>444</v>
      </c>
      <c r="B68" s="111"/>
      <c r="C68" s="118"/>
      <c r="D68" s="232"/>
      <c r="E68" s="75"/>
      <c r="F68" s="76"/>
      <c r="G68" s="77"/>
      <c r="H68" s="78">
        <f t="shared" si="12"/>
        <v>0</v>
      </c>
      <c r="I68" s="79"/>
      <c r="J68" s="77"/>
      <c r="K68" s="80">
        <f t="shared" si="13"/>
        <v>0</v>
      </c>
      <c r="L68" s="71"/>
      <c r="M68" s="81"/>
      <c r="N68" s="82"/>
      <c r="O68" s="82"/>
    </row>
    <row r="69" spans="1:15" ht="13.5">
      <c r="A69" s="91" t="s">
        <v>445</v>
      </c>
      <c r="B69" s="111"/>
      <c r="C69" s="118"/>
      <c r="D69" s="232"/>
      <c r="E69" s="75"/>
      <c r="F69" s="76"/>
      <c r="G69" s="77"/>
      <c r="H69" s="78">
        <f t="shared" si="12"/>
        <v>0</v>
      </c>
      <c r="I69" s="79"/>
      <c r="J69" s="77"/>
      <c r="K69" s="80">
        <f t="shared" si="13"/>
        <v>0</v>
      </c>
      <c r="L69" s="71"/>
      <c r="M69" s="81"/>
      <c r="N69" s="82"/>
      <c r="O69" s="82"/>
    </row>
    <row r="70" spans="1:15" ht="13.5">
      <c r="A70" s="91" t="s">
        <v>446</v>
      </c>
      <c r="B70" s="111"/>
      <c r="C70" s="118"/>
      <c r="D70" s="232"/>
      <c r="E70" s="75"/>
      <c r="F70" s="76"/>
      <c r="G70" s="77"/>
      <c r="H70" s="78">
        <f t="shared" si="12"/>
        <v>0</v>
      </c>
      <c r="I70" s="79"/>
      <c r="J70" s="77"/>
      <c r="K70" s="80">
        <f t="shared" si="13"/>
        <v>0</v>
      </c>
      <c r="L70" s="71"/>
      <c r="M70" s="81"/>
      <c r="N70" s="82"/>
      <c r="O70" s="82"/>
    </row>
    <row r="71" spans="1:15" ht="13.5">
      <c r="A71" s="91" t="s">
        <v>447</v>
      </c>
      <c r="B71" s="111"/>
      <c r="C71" s="118"/>
      <c r="D71" s="232"/>
      <c r="E71" s="75"/>
      <c r="F71" s="76"/>
      <c r="G71" s="77"/>
      <c r="H71" s="78">
        <f t="shared" si="12"/>
        <v>0</v>
      </c>
      <c r="I71" s="79"/>
      <c r="J71" s="77"/>
      <c r="K71" s="80">
        <f t="shared" si="13"/>
        <v>0</v>
      </c>
      <c r="L71" s="71"/>
      <c r="M71" s="81"/>
      <c r="N71" s="82"/>
      <c r="O71" s="82"/>
    </row>
    <row r="72" spans="1:15" ht="13.5">
      <c r="A72" s="91" t="s">
        <v>448</v>
      </c>
      <c r="B72" s="111"/>
      <c r="C72" s="118"/>
      <c r="D72" s="232"/>
      <c r="E72" s="75"/>
      <c r="F72" s="76"/>
      <c r="G72" s="77"/>
      <c r="H72" s="78">
        <f t="shared" si="12"/>
        <v>0</v>
      </c>
      <c r="I72" s="79"/>
      <c r="J72" s="77"/>
      <c r="K72" s="80">
        <f t="shared" si="13"/>
        <v>0</v>
      </c>
      <c r="L72" s="71"/>
      <c r="M72" s="81"/>
      <c r="N72" s="82"/>
      <c r="O72" s="82"/>
    </row>
    <row r="73" spans="1:15" ht="13.5">
      <c r="A73" s="91" t="s">
        <v>449</v>
      </c>
      <c r="B73" s="111"/>
      <c r="C73" s="118"/>
      <c r="D73" s="232"/>
      <c r="E73" s="75"/>
      <c r="F73" s="76"/>
      <c r="G73" s="77"/>
      <c r="H73" s="78">
        <f>H72+F73-G73</f>
        <v>0</v>
      </c>
      <c r="I73" s="79"/>
      <c r="J73" s="77"/>
      <c r="K73" s="80">
        <f>K72+I73-J73</f>
        <v>0</v>
      </c>
      <c r="L73" s="71"/>
      <c r="M73" s="81"/>
      <c r="N73" s="82"/>
      <c r="O73" s="82"/>
    </row>
    <row r="74" spans="1:15" ht="13.5">
      <c r="A74" s="91" t="s">
        <v>450</v>
      </c>
      <c r="B74" s="111"/>
      <c r="C74" s="118"/>
      <c r="D74" s="232"/>
      <c r="E74" s="75"/>
      <c r="F74" s="76"/>
      <c r="G74" s="77"/>
      <c r="H74" s="78">
        <f>H73+F74-G74</f>
        <v>0</v>
      </c>
      <c r="I74" s="79"/>
      <c r="J74" s="77"/>
      <c r="K74" s="80">
        <f>K73+I74-J74</f>
        <v>0</v>
      </c>
      <c r="L74" s="71"/>
      <c r="M74" s="81"/>
      <c r="N74" s="82"/>
      <c r="O74" s="82"/>
    </row>
    <row r="75" spans="1:15" ht="13.5">
      <c r="A75" s="91" t="s">
        <v>451</v>
      </c>
      <c r="B75" s="111"/>
      <c r="C75" s="118"/>
      <c r="D75" s="232"/>
      <c r="E75" s="75"/>
      <c r="F75" s="76"/>
      <c r="G75" s="77"/>
      <c r="H75" s="78">
        <f>H74+F75-G75</f>
        <v>0</v>
      </c>
      <c r="I75" s="79"/>
      <c r="J75" s="77"/>
      <c r="K75" s="80">
        <f>K74+I75-J75</f>
        <v>0</v>
      </c>
      <c r="L75" s="71"/>
      <c r="M75" s="81"/>
      <c r="N75" s="82"/>
      <c r="O75" s="82"/>
    </row>
    <row r="76" spans="1:15" ht="13.5">
      <c r="A76" s="188" t="s">
        <v>452</v>
      </c>
      <c r="B76" s="189"/>
      <c r="C76" s="190"/>
      <c r="D76" s="233"/>
      <c r="E76" s="192"/>
      <c r="F76" s="193"/>
      <c r="G76" s="194"/>
      <c r="H76" s="78">
        <f aca="true" t="shared" si="14" ref="H76:H139">H75+F76-G76</f>
        <v>0</v>
      </c>
      <c r="I76" s="195"/>
      <c r="J76" s="194"/>
      <c r="K76" s="80">
        <f aca="true" t="shared" si="15" ref="K76:K139">K75+I76-J76</f>
        <v>0</v>
      </c>
      <c r="L76" s="198"/>
      <c r="M76" s="196"/>
      <c r="N76" s="197"/>
      <c r="O76" s="197"/>
    </row>
    <row r="77" spans="1:15" ht="13.5">
      <c r="A77" s="188" t="s">
        <v>453</v>
      </c>
      <c r="B77" s="189"/>
      <c r="C77" s="190"/>
      <c r="D77" s="233"/>
      <c r="E77" s="192"/>
      <c r="F77" s="193"/>
      <c r="G77" s="194"/>
      <c r="H77" s="78">
        <f t="shared" si="14"/>
        <v>0</v>
      </c>
      <c r="I77" s="195"/>
      <c r="J77" s="194"/>
      <c r="K77" s="80">
        <f t="shared" si="15"/>
        <v>0</v>
      </c>
      <c r="L77" s="198"/>
      <c r="M77" s="196"/>
      <c r="N77" s="197"/>
      <c r="O77" s="197"/>
    </row>
    <row r="78" spans="1:15" ht="13.5">
      <c r="A78" s="188" t="s">
        <v>454</v>
      </c>
      <c r="B78" s="189"/>
      <c r="C78" s="190"/>
      <c r="D78" s="233"/>
      <c r="E78" s="192"/>
      <c r="F78" s="193"/>
      <c r="G78" s="194"/>
      <c r="H78" s="78">
        <f t="shared" si="14"/>
        <v>0</v>
      </c>
      <c r="I78" s="195"/>
      <c r="J78" s="194"/>
      <c r="K78" s="80">
        <f t="shared" si="15"/>
        <v>0</v>
      </c>
      <c r="L78" s="198"/>
      <c r="M78" s="196"/>
      <c r="N78" s="197"/>
      <c r="O78" s="197"/>
    </row>
    <row r="79" spans="1:15" ht="13.5">
      <c r="A79" s="188" t="s">
        <v>455</v>
      </c>
      <c r="B79" s="189"/>
      <c r="C79" s="190"/>
      <c r="D79" s="233"/>
      <c r="E79" s="192"/>
      <c r="F79" s="193"/>
      <c r="G79" s="194"/>
      <c r="H79" s="78">
        <f t="shared" si="14"/>
        <v>0</v>
      </c>
      <c r="I79" s="195"/>
      <c r="J79" s="194"/>
      <c r="K79" s="80">
        <f t="shared" si="15"/>
        <v>0</v>
      </c>
      <c r="L79" s="198"/>
      <c r="M79" s="196"/>
      <c r="N79" s="197"/>
      <c r="O79" s="197"/>
    </row>
    <row r="80" spans="1:15" ht="13.5">
      <c r="A80" s="188" t="s">
        <v>456</v>
      </c>
      <c r="B80" s="189"/>
      <c r="C80" s="190"/>
      <c r="D80" s="233"/>
      <c r="E80" s="192"/>
      <c r="F80" s="193"/>
      <c r="G80" s="194"/>
      <c r="H80" s="78">
        <f t="shared" si="14"/>
        <v>0</v>
      </c>
      <c r="I80" s="195"/>
      <c r="J80" s="194"/>
      <c r="K80" s="80">
        <f t="shared" si="15"/>
        <v>0</v>
      </c>
      <c r="L80" s="198"/>
      <c r="M80" s="196"/>
      <c r="N80" s="197"/>
      <c r="O80" s="197"/>
    </row>
    <row r="81" spans="1:15" ht="13.5">
      <c r="A81" s="188" t="s">
        <v>457</v>
      </c>
      <c r="B81" s="189"/>
      <c r="C81" s="190"/>
      <c r="D81" s="233"/>
      <c r="E81" s="192"/>
      <c r="F81" s="193"/>
      <c r="G81" s="194"/>
      <c r="H81" s="78">
        <f t="shared" si="14"/>
        <v>0</v>
      </c>
      <c r="I81" s="195"/>
      <c r="J81" s="194"/>
      <c r="K81" s="80">
        <f t="shared" si="15"/>
        <v>0</v>
      </c>
      <c r="L81" s="198"/>
      <c r="M81" s="196"/>
      <c r="N81" s="197"/>
      <c r="O81" s="197"/>
    </row>
    <row r="82" spans="1:15" ht="13.5">
      <c r="A82" s="188" t="s">
        <v>458</v>
      </c>
      <c r="B82" s="189"/>
      <c r="C82" s="190"/>
      <c r="D82" s="233"/>
      <c r="E82" s="192"/>
      <c r="F82" s="193"/>
      <c r="G82" s="194"/>
      <c r="H82" s="78">
        <f t="shared" si="14"/>
        <v>0</v>
      </c>
      <c r="I82" s="195"/>
      <c r="J82" s="194"/>
      <c r="K82" s="80">
        <f t="shared" si="15"/>
        <v>0</v>
      </c>
      <c r="L82" s="198"/>
      <c r="M82" s="196"/>
      <c r="N82" s="197"/>
      <c r="O82" s="197"/>
    </row>
    <row r="83" spans="1:15" ht="13.5">
      <c r="A83" s="188" t="s">
        <v>459</v>
      </c>
      <c r="B83" s="189"/>
      <c r="C83" s="190"/>
      <c r="D83" s="233"/>
      <c r="E83" s="192"/>
      <c r="F83" s="193"/>
      <c r="G83" s="194"/>
      <c r="H83" s="78">
        <f t="shared" si="14"/>
        <v>0</v>
      </c>
      <c r="I83" s="195"/>
      <c r="J83" s="194"/>
      <c r="K83" s="80">
        <f t="shared" si="15"/>
        <v>0</v>
      </c>
      <c r="L83" s="198"/>
      <c r="M83" s="196"/>
      <c r="N83" s="197"/>
      <c r="O83" s="197"/>
    </row>
    <row r="84" spans="1:15" ht="13.5">
      <c r="A84" s="188" t="s">
        <v>460</v>
      </c>
      <c r="B84" s="189"/>
      <c r="C84" s="190"/>
      <c r="D84" s="233"/>
      <c r="E84" s="192"/>
      <c r="F84" s="193"/>
      <c r="G84" s="194"/>
      <c r="H84" s="78">
        <f t="shared" si="14"/>
        <v>0</v>
      </c>
      <c r="I84" s="195"/>
      <c r="J84" s="194"/>
      <c r="K84" s="80">
        <f t="shared" si="15"/>
        <v>0</v>
      </c>
      <c r="L84" s="198"/>
      <c r="M84" s="196"/>
      <c r="N84" s="197"/>
      <c r="O84" s="197"/>
    </row>
    <row r="85" spans="1:15" ht="13.5">
      <c r="A85" s="188" t="s">
        <v>461</v>
      </c>
      <c r="B85" s="189"/>
      <c r="C85" s="190"/>
      <c r="D85" s="233"/>
      <c r="E85" s="192"/>
      <c r="F85" s="193"/>
      <c r="G85" s="194"/>
      <c r="H85" s="78">
        <f t="shared" si="14"/>
        <v>0</v>
      </c>
      <c r="I85" s="195"/>
      <c r="J85" s="194"/>
      <c r="K85" s="80">
        <f t="shared" si="15"/>
        <v>0</v>
      </c>
      <c r="L85" s="198"/>
      <c r="M85" s="196"/>
      <c r="N85" s="197"/>
      <c r="O85" s="197"/>
    </row>
    <row r="86" spans="1:15" ht="13.5">
      <c r="A86" s="188" t="s">
        <v>462</v>
      </c>
      <c r="B86" s="189"/>
      <c r="C86" s="190"/>
      <c r="D86" s="233"/>
      <c r="E86" s="192"/>
      <c r="F86" s="193"/>
      <c r="G86" s="194"/>
      <c r="H86" s="78">
        <f t="shared" si="14"/>
        <v>0</v>
      </c>
      <c r="I86" s="195"/>
      <c r="J86" s="194"/>
      <c r="K86" s="80">
        <f t="shared" si="15"/>
        <v>0</v>
      </c>
      <c r="L86" s="198"/>
      <c r="M86" s="196"/>
      <c r="N86" s="197"/>
      <c r="O86" s="197"/>
    </row>
    <row r="87" spans="1:15" ht="13.5">
      <c r="A87" s="188" t="s">
        <v>463</v>
      </c>
      <c r="B87" s="189"/>
      <c r="C87" s="190"/>
      <c r="D87" s="233"/>
      <c r="E87" s="192"/>
      <c r="F87" s="193"/>
      <c r="G87" s="194"/>
      <c r="H87" s="78">
        <f t="shared" si="14"/>
        <v>0</v>
      </c>
      <c r="I87" s="195"/>
      <c r="J87" s="194"/>
      <c r="K87" s="80">
        <f t="shared" si="15"/>
        <v>0</v>
      </c>
      <c r="L87" s="198"/>
      <c r="M87" s="196"/>
      <c r="N87" s="197"/>
      <c r="O87" s="197"/>
    </row>
    <row r="88" spans="1:15" ht="13.5">
      <c r="A88" s="188" t="s">
        <v>464</v>
      </c>
      <c r="B88" s="189"/>
      <c r="C88" s="190"/>
      <c r="D88" s="233"/>
      <c r="E88" s="192"/>
      <c r="F88" s="193"/>
      <c r="G88" s="194"/>
      <c r="H88" s="78">
        <f t="shared" si="14"/>
        <v>0</v>
      </c>
      <c r="I88" s="195"/>
      <c r="J88" s="194"/>
      <c r="K88" s="80">
        <f t="shared" si="15"/>
        <v>0</v>
      </c>
      <c r="L88" s="198"/>
      <c r="M88" s="196"/>
      <c r="N88" s="197"/>
      <c r="O88" s="197"/>
    </row>
    <row r="89" spans="1:15" ht="13.5">
      <c r="A89" s="188" t="s">
        <v>465</v>
      </c>
      <c r="B89" s="189"/>
      <c r="C89" s="190"/>
      <c r="D89" s="233"/>
      <c r="E89" s="192"/>
      <c r="F89" s="193"/>
      <c r="G89" s="194"/>
      <c r="H89" s="78">
        <f t="shared" si="14"/>
        <v>0</v>
      </c>
      <c r="I89" s="195"/>
      <c r="J89" s="194"/>
      <c r="K89" s="80">
        <f t="shared" si="15"/>
        <v>0</v>
      </c>
      <c r="L89" s="198"/>
      <c r="M89" s="196"/>
      <c r="N89" s="197"/>
      <c r="O89" s="197"/>
    </row>
    <row r="90" spans="1:15" ht="13.5">
      <c r="A90" s="188" t="s">
        <v>466</v>
      </c>
      <c r="B90" s="189"/>
      <c r="C90" s="190"/>
      <c r="D90" s="233"/>
      <c r="E90" s="192"/>
      <c r="F90" s="193"/>
      <c r="G90" s="194"/>
      <c r="H90" s="78">
        <f t="shared" si="14"/>
        <v>0</v>
      </c>
      <c r="I90" s="195"/>
      <c r="J90" s="194"/>
      <c r="K90" s="80">
        <f t="shared" si="15"/>
        <v>0</v>
      </c>
      <c r="L90" s="198"/>
      <c r="M90" s="196"/>
      <c r="N90" s="197"/>
      <c r="O90" s="197"/>
    </row>
    <row r="91" spans="1:15" ht="13.5">
      <c r="A91" s="188" t="s">
        <v>467</v>
      </c>
      <c r="B91" s="189"/>
      <c r="C91" s="190"/>
      <c r="D91" s="233"/>
      <c r="E91" s="192"/>
      <c r="F91" s="193"/>
      <c r="G91" s="194"/>
      <c r="H91" s="78">
        <f t="shared" si="14"/>
        <v>0</v>
      </c>
      <c r="I91" s="195"/>
      <c r="J91" s="194"/>
      <c r="K91" s="80">
        <f t="shared" si="15"/>
        <v>0</v>
      </c>
      <c r="L91" s="198"/>
      <c r="M91" s="196"/>
      <c r="N91" s="197"/>
      <c r="O91" s="197"/>
    </row>
    <row r="92" spans="1:15" ht="13.5">
      <c r="A92" s="188" t="s">
        <v>468</v>
      </c>
      <c r="B92" s="189"/>
      <c r="C92" s="190"/>
      <c r="D92" s="233"/>
      <c r="E92" s="192"/>
      <c r="F92" s="193"/>
      <c r="G92" s="194"/>
      <c r="H92" s="78">
        <f t="shared" si="14"/>
        <v>0</v>
      </c>
      <c r="I92" s="195"/>
      <c r="J92" s="194"/>
      <c r="K92" s="80">
        <f t="shared" si="15"/>
        <v>0</v>
      </c>
      <c r="L92" s="198"/>
      <c r="M92" s="196"/>
      <c r="N92" s="197"/>
      <c r="O92" s="197"/>
    </row>
    <row r="93" spans="1:15" ht="13.5">
      <c r="A93" s="188" t="s">
        <v>469</v>
      </c>
      <c r="B93" s="189"/>
      <c r="C93" s="190"/>
      <c r="D93" s="233"/>
      <c r="E93" s="192"/>
      <c r="F93" s="193"/>
      <c r="G93" s="194"/>
      <c r="H93" s="78">
        <f t="shared" si="14"/>
        <v>0</v>
      </c>
      <c r="I93" s="195"/>
      <c r="J93" s="194"/>
      <c r="K93" s="80">
        <f t="shared" si="15"/>
        <v>0</v>
      </c>
      <c r="L93" s="198"/>
      <c r="M93" s="196"/>
      <c r="N93" s="197"/>
      <c r="O93" s="197"/>
    </row>
    <row r="94" spans="1:15" ht="13.5">
      <c r="A94" s="188" t="s">
        <v>470</v>
      </c>
      <c r="B94" s="189"/>
      <c r="C94" s="190"/>
      <c r="D94" s="233"/>
      <c r="E94" s="192"/>
      <c r="F94" s="193"/>
      <c r="G94" s="194"/>
      <c r="H94" s="78">
        <f t="shared" si="14"/>
        <v>0</v>
      </c>
      <c r="I94" s="195"/>
      <c r="J94" s="194"/>
      <c r="K94" s="80">
        <f t="shared" si="15"/>
        <v>0</v>
      </c>
      <c r="L94" s="198"/>
      <c r="M94" s="196"/>
      <c r="N94" s="197"/>
      <c r="O94" s="197"/>
    </row>
    <row r="95" spans="1:15" ht="13.5">
      <c r="A95" s="188" t="s">
        <v>471</v>
      </c>
      <c r="B95" s="189"/>
      <c r="C95" s="190"/>
      <c r="D95" s="233"/>
      <c r="E95" s="192"/>
      <c r="F95" s="193"/>
      <c r="G95" s="194"/>
      <c r="H95" s="78">
        <f t="shared" si="14"/>
        <v>0</v>
      </c>
      <c r="I95" s="195"/>
      <c r="J95" s="194"/>
      <c r="K95" s="80">
        <f t="shared" si="15"/>
        <v>0</v>
      </c>
      <c r="L95" s="198"/>
      <c r="M95" s="196"/>
      <c r="N95" s="197"/>
      <c r="O95" s="197"/>
    </row>
    <row r="96" spans="1:15" ht="13.5">
      <c r="A96" s="188" t="s">
        <v>472</v>
      </c>
      <c r="B96" s="189"/>
      <c r="C96" s="190"/>
      <c r="D96" s="233"/>
      <c r="E96" s="192"/>
      <c r="F96" s="193"/>
      <c r="G96" s="194"/>
      <c r="H96" s="78">
        <f t="shared" si="14"/>
        <v>0</v>
      </c>
      <c r="I96" s="195"/>
      <c r="J96" s="194"/>
      <c r="K96" s="80">
        <f t="shared" si="15"/>
        <v>0</v>
      </c>
      <c r="L96" s="198"/>
      <c r="M96" s="196"/>
      <c r="N96" s="197"/>
      <c r="O96" s="197"/>
    </row>
    <row r="97" spans="1:15" ht="13.5">
      <c r="A97" s="188" t="s">
        <v>473</v>
      </c>
      <c r="B97" s="189"/>
      <c r="C97" s="190"/>
      <c r="D97" s="233"/>
      <c r="E97" s="192"/>
      <c r="F97" s="193"/>
      <c r="G97" s="194"/>
      <c r="H97" s="78">
        <f t="shared" si="14"/>
        <v>0</v>
      </c>
      <c r="I97" s="195"/>
      <c r="J97" s="194"/>
      <c r="K97" s="80">
        <f t="shared" si="15"/>
        <v>0</v>
      </c>
      <c r="L97" s="198"/>
      <c r="M97" s="196"/>
      <c r="N97" s="197"/>
      <c r="O97" s="197"/>
    </row>
    <row r="98" spans="1:15" ht="13.5">
      <c r="A98" s="188" t="s">
        <v>474</v>
      </c>
      <c r="B98" s="189"/>
      <c r="C98" s="190"/>
      <c r="D98" s="233"/>
      <c r="E98" s="192"/>
      <c r="F98" s="193"/>
      <c r="G98" s="194"/>
      <c r="H98" s="78">
        <f t="shared" si="14"/>
        <v>0</v>
      </c>
      <c r="I98" s="195"/>
      <c r="J98" s="194"/>
      <c r="K98" s="80">
        <f t="shared" si="15"/>
        <v>0</v>
      </c>
      <c r="L98" s="198"/>
      <c r="M98" s="196"/>
      <c r="N98" s="197"/>
      <c r="O98" s="197"/>
    </row>
    <row r="99" spans="1:15" ht="13.5">
      <c r="A99" s="188" t="s">
        <v>475</v>
      </c>
      <c r="B99" s="189"/>
      <c r="C99" s="190"/>
      <c r="D99" s="233"/>
      <c r="E99" s="192"/>
      <c r="F99" s="193"/>
      <c r="G99" s="194"/>
      <c r="H99" s="78">
        <f t="shared" si="14"/>
        <v>0</v>
      </c>
      <c r="I99" s="195"/>
      <c r="J99" s="194"/>
      <c r="K99" s="80">
        <f t="shared" si="15"/>
        <v>0</v>
      </c>
      <c r="L99" s="198"/>
      <c r="M99" s="196"/>
      <c r="N99" s="197"/>
      <c r="O99" s="197"/>
    </row>
    <row r="100" spans="1:15" ht="13.5">
      <c r="A100" s="188" t="s">
        <v>476</v>
      </c>
      <c r="B100" s="189"/>
      <c r="C100" s="190"/>
      <c r="D100" s="233"/>
      <c r="E100" s="192"/>
      <c r="F100" s="193"/>
      <c r="G100" s="194"/>
      <c r="H100" s="78">
        <f t="shared" si="14"/>
        <v>0</v>
      </c>
      <c r="I100" s="195"/>
      <c r="J100" s="194"/>
      <c r="K100" s="80">
        <f t="shared" si="15"/>
        <v>0</v>
      </c>
      <c r="L100" s="198"/>
      <c r="M100" s="196"/>
      <c r="N100" s="197"/>
      <c r="O100" s="197"/>
    </row>
    <row r="101" spans="1:15" ht="13.5">
      <c r="A101" s="188" t="s">
        <v>477</v>
      </c>
      <c r="B101" s="189"/>
      <c r="C101" s="190"/>
      <c r="D101" s="233"/>
      <c r="E101" s="192"/>
      <c r="F101" s="193"/>
      <c r="G101" s="194"/>
      <c r="H101" s="78">
        <f t="shared" si="14"/>
        <v>0</v>
      </c>
      <c r="I101" s="195"/>
      <c r="J101" s="194"/>
      <c r="K101" s="80">
        <f t="shared" si="15"/>
        <v>0</v>
      </c>
      <c r="L101" s="198"/>
      <c r="M101" s="196"/>
      <c r="N101" s="197"/>
      <c r="O101" s="197"/>
    </row>
    <row r="102" spans="1:15" ht="13.5">
      <c r="A102" s="188" t="s">
        <v>479</v>
      </c>
      <c r="B102" s="189"/>
      <c r="C102" s="190"/>
      <c r="D102" s="233"/>
      <c r="E102" s="192"/>
      <c r="F102" s="193"/>
      <c r="G102" s="194"/>
      <c r="H102" s="78">
        <f t="shared" si="14"/>
        <v>0</v>
      </c>
      <c r="I102" s="195"/>
      <c r="J102" s="194"/>
      <c r="K102" s="80">
        <f t="shared" si="15"/>
        <v>0</v>
      </c>
      <c r="L102" s="198"/>
      <c r="M102" s="196"/>
      <c r="N102" s="197"/>
      <c r="O102" s="197"/>
    </row>
    <row r="103" spans="1:15" ht="13.5">
      <c r="A103" s="188" t="s">
        <v>478</v>
      </c>
      <c r="B103" s="189"/>
      <c r="C103" s="190"/>
      <c r="D103" s="233"/>
      <c r="E103" s="192"/>
      <c r="F103" s="193"/>
      <c r="G103" s="194"/>
      <c r="H103" s="78">
        <f t="shared" si="14"/>
        <v>0</v>
      </c>
      <c r="I103" s="195"/>
      <c r="J103" s="194"/>
      <c r="K103" s="80">
        <f t="shared" si="15"/>
        <v>0</v>
      </c>
      <c r="L103" s="198"/>
      <c r="M103" s="196"/>
      <c r="N103" s="197"/>
      <c r="O103" s="197"/>
    </row>
    <row r="104" spans="1:15" ht="13.5">
      <c r="A104" s="188" t="s">
        <v>480</v>
      </c>
      <c r="B104" s="189"/>
      <c r="C104" s="190"/>
      <c r="D104" s="233"/>
      <c r="E104" s="192"/>
      <c r="F104" s="193"/>
      <c r="G104" s="194"/>
      <c r="H104" s="78">
        <f t="shared" si="14"/>
        <v>0</v>
      </c>
      <c r="I104" s="195"/>
      <c r="J104" s="194"/>
      <c r="K104" s="80">
        <f t="shared" si="15"/>
        <v>0</v>
      </c>
      <c r="L104" s="198"/>
      <c r="M104" s="196"/>
      <c r="N104" s="197"/>
      <c r="O104" s="197"/>
    </row>
    <row r="105" spans="1:15" ht="13.5">
      <c r="A105" s="188" t="s">
        <v>481</v>
      </c>
      <c r="B105" s="189"/>
      <c r="C105" s="190"/>
      <c r="D105" s="233"/>
      <c r="E105" s="192"/>
      <c r="F105" s="193"/>
      <c r="G105" s="194"/>
      <c r="H105" s="78">
        <f t="shared" si="14"/>
        <v>0</v>
      </c>
      <c r="I105" s="195"/>
      <c r="J105" s="194"/>
      <c r="K105" s="80">
        <f t="shared" si="15"/>
        <v>0</v>
      </c>
      <c r="L105" s="198"/>
      <c r="M105" s="196"/>
      <c r="N105" s="197"/>
      <c r="O105" s="197"/>
    </row>
    <row r="106" spans="1:15" ht="13.5">
      <c r="A106" s="188" t="s">
        <v>482</v>
      </c>
      <c r="B106" s="189"/>
      <c r="C106" s="190"/>
      <c r="D106" s="233"/>
      <c r="E106" s="192"/>
      <c r="F106" s="193"/>
      <c r="G106" s="194"/>
      <c r="H106" s="78">
        <f t="shared" si="14"/>
        <v>0</v>
      </c>
      <c r="I106" s="195"/>
      <c r="J106" s="194"/>
      <c r="K106" s="80">
        <f t="shared" si="15"/>
        <v>0</v>
      </c>
      <c r="L106" s="198"/>
      <c r="M106" s="196"/>
      <c r="N106" s="197"/>
      <c r="O106" s="197"/>
    </row>
    <row r="107" spans="1:15" ht="13.5">
      <c r="A107" s="188" t="s">
        <v>483</v>
      </c>
      <c r="B107" s="189"/>
      <c r="C107" s="190"/>
      <c r="D107" s="233"/>
      <c r="E107" s="192"/>
      <c r="F107" s="193"/>
      <c r="G107" s="194"/>
      <c r="H107" s="78">
        <f t="shared" si="14"/>
        <v>0</v>
      </c>
      <c r="I107" s="195"/>
      <c r="J107" s="194"/>
      <c r="K107" s="80">
        <f t="shared" si="15"/>
        <v>0</v>
      </c>
      <c r="L107" s="198"/>
      <c r="M107" s="196"/>
      <c r="N107" s="197"/>
      <c r="O107" s="197"/>
    </row>
    <row r="108" spans="1:15" ht="13.5">
      <c r="A108" s="188" t="s">
        <v>484</v>
      </c>
      <c r="B108" s="189"/>
      <c r="C108" s="190"/>
      <c r="D108" s="233"/>
      <c r="E108" s="192"/>
      <c r="F108" s="193"/>
      <c r="G108" s="194"/>
      <c r="H108" s="78">
        <f t="shared" si="14"/>
        <v>0</v>
      </c>
      <c r="I108" s="195"/>
      <c r="J108" s="194"/>
      <c r="K108" s="80">
        <f t="shared" si="15"/>
        <v>0</v>
      </c>
      <c r="L108" s="198"/>
      <c r="M108" s="196"/>
      <c r="N108" s="197"/>
      <c r="O108" s="197"/>
    </row>
    <row r="109" spans="1:15" ht="13.5">
      <c r="A109" s="188" t="s">
        <v>485</v>
      </c>
      <c r="B109" s="189"/>
      <c r="C109" s="190"/>
      <c r="D109" s="233"/>
      <c r="E109" s="192"/>
      <c r="F109" s="193"/>
      <c r="G109" s="194"/>
      <c r="H109" s="78">
        <f t="shared" si="14"/>
        <v>0</v>
      </c>
      <c r="I109" s="195"/>
      <c r="J109" s="194"/>
      <c r="K109" s="80">
        <f t="shared" si="15"/>
        <v>0</v>
      </c>
      <c r="L109" s="198"/>
      <c r="M109" s="196"/>
      <c r="N109" s="197"/>
      <c r="O109" s="197"/>
    </row>
    <row r="110" spans="1:15" ht="13.5">
      <c r="A110" s="188" t="s">
        <v>486</v>
      </c>
      <c r="B110" s="189"/>
      <c r="C110" s="190"/>
      <c r="D110" s="233"/>
      <c r="E110" s="192"/>
      <c r="F110" s="193"/>
      <c r="G110" s="194"/>
      <c r="H110" s="78">
        <f t="shared" si="14"/>
        <v>0</v>
      </c>
      <c r="I110" s="195"/>
      <c r="J110" s="194"/>
      <c r="K110" s="80">
        <f t="shared" si="15"/>
        <v>0</v>
      </c>
      <c r="L110" s="198"/>
      <c r="M110" s="196"/>
      <c r="N110" s="197"/>
      <c r="O110" s="197"/>
    </row>
    <row r="111" spans="1:15" ht="13.5">
      <c r="A111" s="188" t="s">
        <v>487</v>
      </c>
      <c r="B111" s="189"/>
      <c r="C111" s="190"/>
      <c r="D111" s="233"/>
      <c r="E111" s="192"/>
      <c r="F111" s="193"/>
      <c r="G111" s="194"/>
      <c r="H111" s="78">
        <f t="shared" si="14"/>
        <v>0</v>
      </c>
      <c r="I111" s="195"/>
      <c r="J111" s="194"/>
      <c r="K111" s="80">
        <f t="shared" si="15"/>
        <v>0</v>
      </c>
      <c r="L111" s="198"/>
      <c r="M111" s="196"/>
      <c r="N111" s="197"/>
      <c r="O111" s="197"/>
    </row>
    <row r="112" spans="1:15" ht="13.5">
      <c r="A112" s="188" t="s">
        <v>488</v>
      </c>
      <c r="B112" s="189"/>
      <c r="C112" s="190"/>
      <c r="D112" s="233"/>
      <c r="E112" s="192"/>
      <c r="F112" s="193"/>
      <c r="G112" s="194"/>
      <c r="H112" s="78">
        <f t="shared" si="14"/>
        <v>0</v>
      </c>
      <c r="I112" s="195"/>
      <c r="J112" s="194"/>
      <c r="K112" s="80">
        <f t="shared" si="15"/>
        <v>0</v>
      </c>
      <c r="L112" s="198"/>
      <c r="M112" s="196"/>
      <c r="N112" s="197"/>
      <c r="O112" s="197"/>
    </row>
    <row r="113" spans="1:15" ht="13.5">
      <c r="A113" s="188" t="s">
        <v>489</v>
      </c>
      <c r="B113" s="189"/>
      <c r="C113" s="190"/>
      <c r="D113" s="233"/>
      <c r="E113" s="192"/>
      <c r="F113" s="193"/>
      <c r="G113" s="194"/>
      <c r="H113" s="78">
        <f t="shared" si="14"/>
        <v>0</v>
      </c>
      <c r="I113" s="195"/>
      <c r="J113" s="194"/>
      <c r="K113" s="80">
        <f t="shared" si="15"/>
        <v>0</v>
      </c>
      <c r="L113" s="198"/>
      <c r="M113" s="196"/>
      <c r="N113" s="197"/>
      <c r="O113" s="197"/>
    </row>
    <row r="114" spans="1:15" ht="13.5">
      <c r="A114" s="188" t="s">
        <v>490</v>
      </c>
      <c r="B114" s="189"/>
      <c r="C114" s="190"/>
      <c r="D114" s="233"/>
      <c r="E114" s="192"/>
      <c r="F114" s="193"/>
      <c r="G114" s="194"/>
      <c r="H114" s="78">
        <f t="shared" si="14"/>
        <v>0</v>
      </c>
      <c r="I114" s="195"/>
      <c r="J114" s="194"/>
      <c r="K114" s="80">
        <f t="shared" si="15"/>
        <v>0</v>
      </c>
      <c r="L114" s="198"/>
      <c r="M114" s="196"/>
      <c r="N114" s="197"/>
      <c r="O114" s="197"/>
    </row>
    <row r="115" spans="1:15" ht="13.5">
      <c r="A115" s="188" t="s">
        <v>491</v>
      </c>
      <c r="B115" s="189"/>
      <c r="C115" s="190"/>
      <c r="D115" s="233"/>
      <c r="E115" s="192"/>
      <c r="F115" s="193"/>
      <c r="G115" s="194"/>
      <c r="H115" s="78">
        <f t="shared" si="14"/>
        <v>0</v>
      </c>
      <c r="I115" s="195"/>
      <c r="J115" s="194"/>
      <c r="K115" s="80">
        <f t="shared" si="15"/>
        <v>0</v>
      </c>
      <c r="L115" s="198"/>
      <c r="M115" s="196"/>
      <c r="N115" s="197"/>
      <c r="O115" s="197"/>
    </row>
    <row r="116" spans="1:15" ht="13.5">
      <c r="A116" s="188" t="s">
        <v>492</v>
      </c>
      <c r="B116" s="189"/>
      <c r="C116" s="190"/>
      <c r="D116" s="233"/>
      <c r="E116" s="192"/>
      <c r="F116" s="193"/>
      <c r="G116" s="194"/>
      <c r="H116" s="78">
        <f t="shared" si="14"/>
        <v>0</v>
      </c>
      <c r="I116" s="195"/>
      <c r="J116" s="194"/>
      <c r="K116" s="80">
        <f t="shared" si="15"/>
        <v>0</v>
      </c>
      <c r="L116" s="198"/>
      <c r="M116" s="196"/>
      <c r="N116" s="197"/>
      <c r="O116" s="197"/>
    </row>
    <row r="117" spans="1:15" ht="13.5">
      <c r="A117" s="188" t="s">
        <v>493</v>
      </c>
      <c r="B117" s="189"/>
      <c r="C117" s="190"/>
      <c r="D117" s="233"/>
      <c r="E117" s="192"/>
      <c r="F117" s="193"/>
      <c r="G117" s="194"/>
      <c r="H117" s="78">
        <f t="shared" si="14"/>
        <v>0</v>
      </c>
      <c r="I117" s="195"/>
      <c r="J117" s="194"/>
      <c r="K117" s="80">
        <f t="shared" si="15"/>
        <v>0</v>
      </c>
      <c r="L117" s="198"/>
      <c r="M117" s="196"/>
      <c r="N117" s="197"/>
      <c r="O117" s="197"/>
    </row>
    <row r="118" spans="1:15" ht="13.5">
      <c r="A118" s="188" t="s">
        <v>494</v>
      </c>
      <c r="B118" s="189"/>
      <c r="C118" s="190"/>
      <c r="D118" s="233"/>
      <c r="E118" s="192"/>
      <c r="F118" s="193"/>
      <c r="G118" s="194"/>
      <c r="H118" s="78">
        <f t="shared" si="14"/>
        <v>0</v>
      </c>
      <c r="I118" s="195"/>
      <c r="J118" s="194"/>
      <c r="K118" s="80">
        <f t="shared" si="15"/>
        <v>0</v>
      </c>
      <c r="L118" s="198"/>
      <c r="M118" s="196"/>
      <c r="N118" s="197"/>
      <c r="O118" s="197"/>
    </row>
    <row r="119" spans="1:15" ht="13.5">
      <c r="A119" s="188" t="s">
        <v>495</v>
      </c>
      <c r="B119" s="189"/>
      <c r="C119" s="190"/>
      <c r="D119" s="233"/>
      <c r="E119" s="192"/>
      <c r="F119" s="193"/>
      <c r="G119" s="194"/>
      <c r="H119" s="78">
        <f t="shared" si="14"/>
        <v>0</v>
      </c>
      <c r="I119" s="195"/>
      <c r="J119" s="194"/>
      <c r="K119" s="80">
        <f t="shared" si="15"/>
        <v>0</v>
      </c>
      <c r="L119" s="198"/>
      <c r="M119" s="196"/>
      <c r="N119" s="197"/>
      <c r="O119" s="197"/>
    </row>
    <row r="120" spans="1:15" ht="13.5">
      <c r="A120" s="188" t="s">
        <v>496</v>
      </c>
      <c r="B120" s="189"/>
      <c r="C120" s="190"/>
      <c r="D120" s="233"/>
      <c r="E120" s="192"/>
      <c r="F120" s="193"/>
      <c r="G120" s="194"/>
      <c r="H120" s="78">
        <f t="shared" si="14"/>
        <v>0</v>
      </c>
      <c r="I120" s="195"/>
      <c r="J120" s="194"/>
      <c r="K120" s="80">
        <f t="shared" si="15"/>
        <v>0</v>
      </c>
      <c r="L120" s="198"/>
      <c r="M120" s="196"/>
      <c r="N120" s="197"/>
      <c r="O120" s="197"/>
    </row>
    <row r="121" spans="1:15" ht="13.5">
      <c r="A121" s="188" t="s">
        <v>497</v>
      </c>
      <c r="B121" s="189"/>
      <c r="C121" s="190"/>
      <c r="D121" s="233"/>
      <c r="E121" s="192"/>
      <c r="F121" s="193"/>
      <c r="G121" s="194"/>
      <c r="H121" s="78">
        <f t="shared" si="14"/>
        <v>0</v>
      </c>
      <c r="I121" s="195"/>
      <c r="J121" s="194"/>
      <c r="K121" s="80">
        <f t="shared" si="15"/>
        <v>0</v>
      </c>
      <c r="L121" s="198"/>
      <c r="M121" s="196"/>
      <c r="N121" s="197"/>
      <c r="O121" s="197"/>
    </row>
    <row r="122" spans="1:15" ht="13.5">
      <c r="A122" s="188" t="s">
        <v>498</v>
      </c>
      <c r="B122" s="189"/>
      <c r="C122" s="190"/>
      <c r="D122" s="233"/>
      <c r="E122" s="192"/>
      <c r="F122" s="193"/>
      <c r="G122" s="194"/>
      <c r="H122" s="78">
        <f t="shared" si="14"/>
        <v>0</v>
      </c>
      <c r="I122" s="195"/>
      <c r="J122" s="194"/>
      <c r="K122" s="80">
        <f t="shared" si="15"/>
        <v>0</v>
      </c>
      <c r="L122" s="198"/>
      <c r="M122" s="196"/>
      <c r="N122" s="197"/>
      <c r="O122" s="197"/>
    </row>
    <row r="123" spans="1:15" ht="13.5">
      <c r="A123" s="188" t="s">
        <v>499</v>
      </c>
      <c r="B123" s="189"/>
      <c r="C123" s="190"/>
      <c r="D123" s="233"/>
      <c r="E123" s="192"/>
      <c r="F123" s="193"/>
      <c r="G123" s="194"/>
      <c r="H123" s="78">
        <f t="shared" si="14"/>
        <v>0</v>
      </c>
      <c r="I123" s="195"/>
      <c r="J123" s="194"/>
      <c r="K123" s="80">
        <f t="shared" si="15"/>
        <v>0</v>
      </c>
      <c r="L123" s="198"/>
      <c r="M123" s="196"/>
      <c r="N123" s="197"/>
      <c r="O123" s="197"/>
    </row>
    <row r="124" spans="1:15" ht="13.5">
      <c r="A124" s="188" t="s">
        <v>500</v>
      </c>
      <c r="B124" s="189"/>
      <c r="C124" s="190"/>
      <c r="D124" s="233"/>
      <c r="E124" s="192"/>
      <c r="F124" s="193"/>
      <c r="G124" s="194"/>
      <c r="H124" s="78">
        <f t="shared" si="14"/>
        <v>0</v>
      </c>
      <c r="I124" s="195"/>
      <c r="J124" s="194"/>
      <c r="K124" s="80">
        <f t="shared" si="15"/>
        <v>0</v>
      </c>
      <c r="L124" s="198"/>
      <c r="M124" s="196"/>
      <c r="N124" s="197"/>
      <c r="O124" s="197"/>
    </row>
    <row r="125" spans="1:15" ht="13.5">
      <c r="A125" s="188" t="s">
        <v>501</v>
      </c>
      <c r="B125" s="189"/>
      <c r="C125" s="190"/>
      <c r="D125" s="233"/>
      <c r="E125" s="192"/>
      <c r="F125" s="193"/>
      <c r="G125" s="194"/>
      <c r="H125" s="78">
        <f t="shared" si="14"/>
        <v>0</v>
      </c>
      <c r="I125" s="195"/>
      <c r="J125" s="194"/>
      <c r="K125" s="80">
        <f t="shared" si="15"/>
        <v>0</v>
      </c>
      <c r="L125" s="198"/>
      <c r="M125" s="196"/>
      <c r="N125" s="197"/>
      <c r="O125" s="197"/>
    </row>
    <row r="126" spans="1:15" ht="13.5">
      <c r="A126" s="188" t="s">
        <v>502</v>
      </c>
      <c r="B126" s="189"/>
      <c r="C126" s="190"/>
      <c r="D126" s="233"/>
      <c r="E126" s="192"/>
      <c r="F126" s="193"/>
      <c r="G126" s="194"/>
      <c r="H126" s="78">
        <f t="shared" si="14"/>
        <v>0</v>
      </c>
      <c r="I126" s="195"/>
      <c r="J126" s="194"/>
      <c r="K126" s="80">
        <f t="shared" si="15"/>
        <v>0</v>
      </c>
      <c r="L126" s="198"/>
      <c r="M126" s="196"/>
      <c r="N126" s="197"/>
      <c r="O126" s="197"/>
    </row>
    <row r="127" spans="1:15" ht="13.5">
      <c r="A127" s="188" t="s">
        <v>503</v>
      </c>
      <c r="B127" s="189"/>
      <c r="C127" s="190"/>
      <c r="D127" s="233"/>
      <c r="E127" s="192"/>
      <c r="F127" s="193"/>
      <c r="G127" s="194"/>
      <c r="H127" s="78">
        <f t="shared" si="14"/>
        <v>0</v>
      </c>
      <c r="I127" s="195"/>
      <c r="J127" s="194"/>
      <c r="K127" s="80">
        <f t="shared" si="15"/>
        <v>0</v>
      </c>
      <c r="L127" s="198"/>
      <c r="M127" s="196"/>
      <c r="N127" s="197"/>
      <c r="O127" s="197"/>
    </row>
    <row r="128" spans="1:15" ht="13.5">
      <c r="A128" s="188" t="s">
        <v>504</v>
      </c>
      <c r="B128" s="189"/>
      <c r="C128" s="190"/>
      <c r="D128" s="233"/>
      <c r="E128" s="192"/>
      <c r="F128" s="193"/>
      <c r="G128" s="194"/>
      <c r="H128" s="78">
        <f t="shared" si="14"/>
        <v>0</v>
      </c>
      <c r="I128" s="195"/>
      <c r="J128" s="194"/>
      <c r="K128" s="80">
        <f t="shared" si="15"/>
        <v>0</v>
      </c>
      <c r="L128" s="198"/>
      <c r="M128" s="196"/>
      <c r="N128" s="197"/>
      <c r="O128" s="197"/>
    </row>
    <row r="129" spans="1:15" ht="13.5">
      <c r="A129" s="188" t="s">
        <v>505</v>
      </c>
      <c r="B129" s="189"/>
      <c r="C129" s="190"/>
      <c r="D129" s="233"/>
      <c r="E129" s="192"/>
      <c r="F129" s="193"/>
      <c r="G129" s="194"/>
      <c r="H129" s="78">
        <f t="shared" si="14"/>
        <v>0</v>
      </c>
      <c r="I129" s="195"/>
      <c r="J129" s="194"/>
      <c r="K129" s="80">
        <f t="shared" si="15"/>
        <v>0</v>
      </c>
      <c r="L129" s="198"/>
      <c r="M129" s="196"/>
      <c r="N129" s="197"/>
      <c r="O129" s="197"/>
    </row>
    <row r="130" spans="1:15" ht="13.5">
      <c r="A130" s="188" t="s">
        <v>506</v>
      </c>
      <c r="B130" s="189"/>
      <c r="C130" s="190"/>
      <c r="D130" s="233"/>
      <c r="E130" s="192"/>
      <c r="F130" s="193"/>
      <c r="G130" s="194"/>
      <c r="H130" s="78">
        <f t="shared" si="14"/>
        <v>0</v>
      </c>
      <c r="I130" s="195"/>
      <c r="J130" s="194"/>
      <c r="K130" s="80">
        <f t="shared" si="15"/>
        <v>0</v>
      </c>
      <c r="L130" s="198"/>
      <c r="M130" s="196"/>
      <c r="N130" s="197"/>
      <c r="O130" s="197"/>
    </row>
    <row r="131" spans="1:15" ht="13.5">
      <c r="A131" s="188" t="s">
        <v>507</v>
      </c>
      <c r="B131" s="189"/>
      <c r="C131" s="190"/>
      <c r="D131" s="233"/>
      <c r="E131" s="192"/>
      <c r="F131" s="193"/>
      <c r="G131" s="194"/>
      <c r="H131" s="78">
        <f t="shared" si="14"/>
        <v>0</v>
      </c>
      <c r="I131" s="195"/>
      <c r="J131" s="194"/>
      <c r="K131" s="80">
        <f t="shared" si="15"/>
        <v>0</v>
      </c>
      <c r="L131" s="198"/>
      <c r="M131" s="196"/>
      <c r="N131" s="197"/>
      <c r="O131" s="197"/>
    </row>
    <row r="132" spans="1:15" ht="13.5">
      <c r="A132" s="188" t="s">
        <v>508</v>
      </c>
      <c r="B132" s="189"/>
      <c r="C132" s="190"/>
      <c r="D132" s="233"/>
      <c r="E132" s="192"/>
      <c r="F132" s="193"/>
      <c r="G132" s="194"/>
      <c r="H132" s="78">
        <f t="shared" si="14"/>
        <v>0</v>
      </c>
      <c r="I132" s="195"/>
      <c r="J132" s="194"/>
      <c r="K132" s="80">
        <f t="shared" si="15"/>
        <v>0</v>
      </c>
      <c r="L132" s="198"/>
      <c r="M132" s="196"/>
      <c r="N132" s="197"/>
      <c r="O132" s="197"/>
    </row>
    <row r="133" spans="1:15" ht="13.5">
      <c r="A133" s="188" t="s">
        <v>509</v>
      </c>
      <c r="B133" s="189"/>
      <c r="C133" s="190"/>
      <c r="D133" s="233"/>
      <c r="E133" s="192"/>
      <c r="F133" s="193"/>
      <c r="G133" s="194"/>
      <c r="H133" s="78">
        <f t="shared" si="14"/>
        <v>0</v>
      </c>
      <c r="I133" s="195"/>
      <c r="J133" s="194"/>
      <c r="K133" s="80">
        <f t="shared" si="15"/>
        <v>0</v>
      </c>
      <c r="L133" s="198"/>
      <c r="M133" s="196"/>
      <c r="N133" s="197"/>
      <c r="O133" s="197"/>
    </row>
    <row r="134" spans="1:15" ht="13.5">
      <c r="A134" s="188" t="s">
        <v>510</v>
      </c>
      <c r="B134" s="189"/>
      <c r="C134" s="190"/>
      <c r="D134" s="233"/>
      <c r="E134" s="192"/>
      <c r="F134" s="193"/>
      <c r="G134" s="194"/>
      <c r="H134" s="78">
        <f t="shared" si="14"/>
        <v>0</v>
      </c>
      <c r="I134" s="195"/>
      <c r="J134" s="194"/>
      <c r="K134" s="80">
        <f t="shared" si="15"/>
        <v>0</v>
      </c>
      <c r="L134" s="198"/>
      <c r="M134" s="196"/>
      <c r="N134" s="197"/>
      <c r="O134" s="197"/>
    </row>
    <row r="135" spans="1:15" ht="13.5">
      <c r="A135" s="188" t="s">
        <v>511</v>
      </c>
      <c r="B135" s="189"/>
      <c r="C135" s="190"/>
      <c r="D135" s="233"/>
      <c r="E135" s="192"/>
      <c r="F135" s="193"/>
      <c r="G135" s="194"/>
      <c r="H135" s="78">
        <f t="shared" si="14"/>
        <v>0</v>
      </c>
      <c r="I135" s="195"/>
      <c r="J135" s="194"/>
      <c r="K135" s="80">
        <f t="shared" si="15"/>
        <v>0</v>
      </c>
      <c r="L135" s="198"/>
      <c r="M135" s="196"/>
      <c r="N135" s="197"/>
      <c r="O135" s="197"/>
    </row>
    <row r="136" spans="1:15" ht="13.5">
      <c r="A136" s="188" t="s">
        <v>512</v>
      </c>
      <c r="B136" s="189"/>
      <c r="C136" s="190"/>
      <c r="D136" s="233"/>
      <c r="E136" s="192"/>
      <c r="F136" s="193"/>
      <c r="G136" s="194"/>
      <c r="H136" s="78">
        <f t="shared" si="14"/>
        <v>0</v>
      </c>
      <c r="I136" s="195"/>
      <c r="J136" s="194"/>
      <c r="K136" s="80">
        <f t="shared" si="15"/>
        <v>0</v>
      </c>
      <c r="L136" s="198"/>
      <c r="M136" s="196"/>
      <c r="N136" s="197"/>
      <c r="O136" s="197"/>
    </row>
    <row r="137" spans="1:15" ht="13.5">
      <c r="A137" s="188" t="s">
        <v>513</v>
      </c>
      <c r="B137" s="189"/>
      <c r="C137" s="190"/>
      <c r="D137" s="233"/>
      <c r="E137" s="192"/>
      <c r="F137" s="193"/>
      <c r="G137" s="194"/>
      <c r="H137" s="78">
        <f t="shared" si="14"/>
        <v>0</v>
      </c>
      <c r="I137" s="195"/>
      <c r="J137" s="194"/>
      <c r="K137" s="80">
        <f t="shared" si="15"/>
        <v>0</v>
      </c>
      <c r="L137" s="198"/>
      <c r="M137" s="196"/>
      <c r="N137" s="197"/>
      <c r="O137" s="197"/>
    </row>
    <row r="138" spans="1:15" ht="13.5">
      <c r="A138" s="188" t="s">
        <v>514</v>
      </c>
      <c r="B138" s="189"/>
      <c r="C138" s="190"/>
      <c r="D138" s="233"/>
      <c r="E138" s="192"/>
      <c r="F138" s="193"/>
      <c r="G138" s="194"/>
      <c r="H138" s="78">
        <f t="shared" si="14"/>
        <v>0</v>
      </c>
      <c r="I138" s="195"/>
      <c r="J138" s="194"/>
      <c r="K138" s="80">
        <f t="shared" si="15"/>
        <v>0</v>
      </c>
      <c r="L138" s="198"/>
      <c r="M138" s="196"/>
      <c r="N138" s="197"/>
      <c r="O138" s="197"/>
    </row>
    <row r="139" spans="1:15" ht="13.5">
      <c r="A139" s="188" t="s">
        <v>515</v>
      </c>
      <c r="B139" s="189"/>
      <c r="C139" s="190"/>
      <c r="D139" s="233"/>
      <c r="E139" s="192"/>
      <c r="F139" s="193"/>
      <c r="G139" s="194"/>
      <c r="H139" s="78">
        <f t="shared" si="14"/>
        <v>0</v>
      </c>
      <c r="I139" s="195"/>
      <c r="J139" s="194"/>
      <c r="K139" s="80">
        <f t="shared" si="15"/>
        <v>0</v>
      </c>
      <c r="L139" s="198"/>
      <c r="M139" s="196"/>
      <c r="N139" s="197"/>
      <c r="O139" s="197"/>
    </row>
    <row r="140" spans="1:15" ht="13.5">
      <c r="A140" s="188" t="s">
        <v>516</v>
      </c>
      <c r="B140" s="189"/>
      <c r="C140" s="190"/>
      <c r="D140" s="233"/>
      <c r="E140" s="192"/>
      <c r="F140" s="193"/>
      <c r="G140" s="194"/>
      <c r="H140" s="78">
        <f aca="true" t="shared" si="16" ref="H140:H185">H139+F140-G140</f>
        <v>0</v>
      </c>
      <c r="I140" s="195"/>
      <c r="J140" s="194"/>
      <c r="K140" s="80">
        <f aca="true" t="shared" si="17" ref="K140:K185">K139+I140-J140</f>
        <v>0</v>
      </c>
      <c r="L140" s="198"/>
      <c r="M140" s="196"/>
      <c r="N140" s="197"/>
      <c r="O140" s="197"/>
    </row>
    <row r="141" spans="1:15" ht="13.5">
      <c r="A141" s="188" t="s">
        <v>517</v>
      </c>
      <c r="B141" s="189"/>
      <c r="C141" s="190"/>
      <c r="D141" s="233"/>
      <c r="E141" s="192"/>
      <c r="F141" s="193"/>
      <c r="G141" s="194"/>
      <c r="H141" s="78">
        <f t="shared" si="16"/>
        <v>0</v>
      </c>
      <c r="I141" s="195"/>
      <c r="J141" s="194"/>
      <c r="K141" s="80">
        <f t="shared" si="17"/>
        <v>0</v>
      </c>
      <c r="L141" s="198"/>
      <c r="M141" s="196"/>
      <c r="N141" s="197"/>
      <c r="O141" s="197"/>
    </row>
    <row r="142" spans="1:15" ht="13.5">
      <c r="A142" s="188" t="s">
        <v>518</v>
      </c>
      <c r="B142" s="189"/>
      <c r="C142" s="190"/>
      <c r="D142" s="233"/>
      <c r="E142" s="192"/>
      <c r="F142" s="193"/>
      <c r="G142" s="194"/>
      <c r="H142" s="78">
        <f t="shared" si="16"/>
        <v>0</v>
      </c>
      <c r="I142" s="195"/>
      <c r="J142" s="194"/>
      <c r="K142" s="80">
        <f t="shared" si="17"/>
        <v>0</v>
      </c>
      <c r="L142" s="198"/>
      <c r="M142" s="196"/>
      <c r="N142" s="197"/>
      <c r="O142" s="197"/>
    </row>
    <row r="143" spans="1:15" ht="13.5">
      <c r="A143" s="188" t="s">
        <v>519</v>
      </c>
      <c r="B143" s="189"/>
      <c r="C143" s="190"/>
      <c r="D143" s="233"/>
      <c r="E143" s="192"/>
      <c r="F143" s="193"/>
      <c r="G143" s="194"/>
      <c r="H143" s="78">
        <f t="shared" si="16"/>
        <v>0</v>
      </c>
      <c r="I143" s="195"/>
      <c r="J143" s="194"/>
      <c r="K143" s="80">
        <f t="shared" si="17"/>
        <v>0</v>
      </c>
      <c r="L143" s="198"/>
      <c r="M143" s="196"/>
      <c r="N143" s="197"/>
      <c r="O143" s="197"/>
    </row>
    <row r="144" spans="1:15" ht="13.5">
      <c r="A144" s="188" t="s">
        <v>520</v>
      </c>
      <c r="B144" s="189"/>
      <c r="C144" s="190"/>
      <c r="D144" s="233"/>
      <c r="E144" s="192"/>
      <c r="F144" s="193"/>
      <c r="G144" s="194"/>
      <c r="H144" s="78">
        <f t="shared" si="16"/>
        <v>0</v>
      </c>
      <c r="I144" s="195"/>
      <c r="J144" s="194"/>
      <c r="K144" s="80">
        <f t="shared" si="17"/>
        <v>0</v>
      </c>
      <c r="L144" s="198"/>
      <c r="M144" s="196"/>
      <c r="N144" s="197"/>
      <c r="O144" s="197"/>
    </row>
    <row r="145" spans="1:15" ht="13.5">
      <c r="A145" s="188" t="s">
        <v>521</v>
      </c>
      <c r="B145" s="189"/>
      <c r="C145" s="190"/>
      <c r="D145" s="233"/>
      <c r="E145" s="192"/>
      <c r="F145" s="193"/>
      <c r="G145" s="194"/>
      <c r="H145" s="78">
        <f t="shared" si="16"/>
        <v>0</v>
      </c>
      <c r="I145" s="195"/>
      <c r="J145" s="194"/>
      <c r="K145" s="80">
        <f t="shared" si="17"/>
        <v>0</v>
      </c>
      <c r="L145" s="198"/>
      <c r="M145" s="196"/>
      <c r="N145" s="197"/>
      <c r="O145" s="197"/>
    </row>
    <row r="146" spans="1:15" ht="13.5">
      <c r="A146" s="188" t="s">
        <v>522</v>
      </c>
      <c r="B146" s="189"/>
      <c r="C146" s="190"/>
      <c r="D146" s="233"/>
      <c r="E146" s="192"/>
      <c r="F146" s="193"/>
      <c r="G146" s="194"/>
      <c r="H146" s="78">
        <f t="shared" si="16"/>
        <v>0</v>
      </c>
      <c r="I146" s="195"/>
      <c r="J146" s="194"/>
      <c r="K146" s="80">
        <f t="shared" si="17"/>
        <v>0</v>
      </c>
      <c r="L146" s="198"/>
      <c r="M146" s="196"/>
      <c r="N146" s="197"/>
      <c r="O146" s="197"/>
    </row>
    <row r="147" spans="1:15" ht="13.5">
      <c r="A147" s="188" t="s">
        <v>523</v>
      </c>
      <c r="B147" s="189"/>
      <c r="C147" s="190"/>
      <c r="D147" s="233"/>
      <c r="E147" s="192"/>
      <c r="F147" s="193"/>
      <c r="G147" s="194"/>
      <c r="H147" s="78">
        <f t="shared" si="16"/>
        <v>0</v>
      </c>
      <c r="I147" s="195"/>
      <c r="J147" s="194"/>
      <c r="K147" s="80">
        <f t="shared" si="17"/>
        <v>0</v>
      </c>
      <c r="L147" s="198"/>
      <c r="M147" s="196"/>
      <c r="N147" s="197"/>
      <c r="O147" s="197"/>
    </row>
    <row r="148" spans="1:15" ht="13.5">
      <c r="A148" s="188" t="s">
        <v>524</v>
      </c>
      <c r="B148" s="189"/>
      <c r="C148" s="190"/>
      <c r="D148" s="233"/>
      <c r="E148" s="192"/>
      <c r="F148" s="193"/>
      <c r="G148" s="194"/>
      <c r="H148" s="78">
        <f t="shared" si="16"/>
        <v>0</v>
      </c>
      <c r="I148" s="195"/>
      <c r="J148" s="194"/>
      <c r="K148" s="80">
        <f t="shared" si="17"/>
        <v>0</v>
      </c>
      <c r="L148" s="198"/>
      <c r="M148" s="196"/>
      <c r="N148" s="197"/>
      <c r="O148" s="197"/>
    </row>
    <row r="149" spans="1:15" ht="13.5">
      <c r="A149" s="188" t="s">
        <v>525</v>
      </c>
      <c r="B149" s="189"/>
      <c r="C149" s="190"/>
      <c r="D149" s="233"/>
      <c r="E149" s="192"/>
      <c r="F149" s="193"/>
      <c r="G149" s="194"/>
      <c r="H149" s="78">
        <f t="shared" si="16"/>
        <v>0</v>
      </c>
      <c r="I149" s="195"/>
      <c r="J149" s="194"/>
      <c r="K149" s="80">
        <f t="shared" si="17"/>
        <v>0</v>
      </c>
      <c r="L149" s="198"/>
      <c r="M149" s="196"/>
      <c r="N149" s="197"/>
      <c r="O149" s="197"/>
    </row>
    <row r="150" spans="1:15" ht="13.5">
      <c r="A150" s="188" t="s">
        <v>526</v>
      </c>
      <c r="B150" s="189"/>
      <c r="C150" s="190"/>
      <c r="D150" s="233"/>
      <c r="E150" s="192"/>
      <c r="F150" s="193"/>
      <c r="G150" s="194"/>
      <c r="H150" s="78">
        <f t="shared" si="16"/>
        <v>0</v>
      </c>
      <c r="I150" s="195"/>
      <c r="J150" s="194"/>
      <c r="K150" s="80">
        <f t="shared" si="17"/>
        <v>0</v>
      </c>
      <c r="L150" s="198"/>
      <c r="M150" s="196"/>
      <c r="N150" s="197"/>
      <c r="O150" s="197"/>
    </row>
    <row r="151" spans="1:15" ht="13.5">
      <c r="A151" s="188" t="s">
        <v>527</v>
      </c>
      <c r="B151" s="189"/>
      <c r="C151" s="190"/>
      <c r="D151" s="233"/>
      <c r="E151" s="192"/>
      <c r="F151" s="193"/>
      <c r="G151" s="194"/>
      <c r="H151" s="78">
        <f t="shared" si="16"/>
        <v>0</v>
      </c>
      <c r="I151" s="195"/>
      <c r="J151" s="194"/>
      <c r="K151" s="80">
        <f t="shared" si="17"/>
        <v>0</v>
      </c>
      <c r="L151" s="198"/>
      <c r="M151" s="196"/>
      <c r="N151" s="197"/>
      <c r="O151" s="197"/>
    </row>
    <row r="152" spans="1:15" ht="13.5">
      <c r="A152" s="188" t="s">
        <v>528</v>
      </c>
      <c r="B152" s="189"/>
      <c r="C152" s="190"/>
      <c r="D152" s="233"/>
      <c r="E152" s="192"/>
      <c r="F152" s="193"/>
      <c r="G152" s="194"/>
      <c r="H152" s="78">
        <f t="shared" si="16"/>
        <v>0</v>
      </c>
      <c r="I152" s="195"/>
      <c r="J152" s="194"/>
      <c r="K152" s="80">
        <f t="shared" si="17"/>
        <v>0</v>
      </c>
      <c r="L152" s="198"/>
      <c r="M152" s="196"/>
      <c r="N152" s="197"/>
      <c r="O152" s="197"/>
    </row>
    <row r="153" spans="1:15" ht="13.5">
      <c r="A153" s="188" t="s">
        <v>529</v>
      </c>
      <c r="B153" s="189"/>
      <c r="C153" s="190"/>
      <c r="D153" s="233"/>
      <c r="E153" s="192"/>
      <c r="F153" s="193"/>
      <c r="G153" s="194"/>
      <c r="H153" s="78">
        <f t="shared" si="16"/>
        <v>0</v>
      </c>
      <c r="I153" s="195"/>
      <c r="J153" s="194"/>
      <c r="K153" s="80">
        <f t="shared" si="17"/>
        <v>0</v>
      </c>
      <c r="L153" s="198"/>
      <c r="M153" s="196"/>
      <c r="N153" s="197"/>
      <c r="O153" s="197"/>
    </row>
    <row r="154" spans="1:15" ht="13.5">
      <c r="A154" s="188" t="s">
        <v>530</v>
      </c>
      <c r="B154" s="189"/>
      <c r="C154" s="190"/>
      <c r="D154" s="233"/>
      <c r="E154" s="192"/>
      <c r="F154" s="193"/>
      <c r="G154" s="194"/>
      <c r="H154" s="78">
        <f t="shared" si="16"/>
        <v>0</v>
      </c>
      <c r="I154" s="195"/>
      <c r="J154" s="194"/>
      <c r="K154" s="80">
        <f t="shared" si="17"/>
        <v>0</v>
      </c>
      <c r="L154" s="198"/>
      <c r="M154" s="196"/>
      <c r="N154" s="197"/>
      <c r="O154" s="197"/>
    </row>
    <row r="155" spans="1:15" ht="13.5">
      <c r="A155" s="188" t="s">
        <v>531</v>
      </c>
      <c r="B155" s="189"/>
      <c r="C155" s="190"/>
      <c r="D155" s="233"/>
      <c r="E155" s="192"/>
      <c r="F155" s="193"/>
      <c r="G155" s="194"/>
      <c r="H155" s="78">
        <f t="shared" si="16"/>
        <v>0</v>
      </c>
      <c r="I155" s="195"/>
      <c r="J155" s="194"/>
      <c r="K155" s="80">
        <f t="shared" si="17"/>
        <v>0</v>
      </c>
      <c r="L155" s="198"/>
      <c r="M155" s="196"/>
      <c r="N155" s="197"/>
      <c r="O155" s="197"/>
    </row>
    <row r="156" spans="1:15" ht="13.5">
      <c r="A156" s="188" t="s">
        <v>532</v>
      </c>
      <c r="B156" s="189"/>
      <c r="C156" s="190"/>
      <c r="D156" s="233"/>
      <c r="E156" s="192"/>
      <c r="F156" s="193"/>
      <c r="G156" s="194"/>
      <c r="H156" s="78">
        <f t="shared" si="16"/>
        <v>0</v>
      </c>
      <c r="I156" s="195"/>
      <c r="J156" s="194"/>
      <c r="K156" s="80">
        <f t="shared" si="17"/>
        <v>0</v>
      </c>
      <c r="L156" s="198"/>
      <c r="M156" s="196"/>
      <c r="N156" s="197"/>
      <c r="O156" s="197"/>
    </row>
    <row r="157" spans="1:15" ht="13.5">
      <c r="A157" s="188" t="s">
        <v>533</v>
      </c>
      <c r="B157" s="189"/>
      <c r="C157" s="190"/>
      <c r="D157" s="233"/>
      <c r="E157" s="192"/>
      <c r="F157" s="193"/>
      <c r="G157" s="194"/>
      <c r="H157" s="78">
        <f t="shared" si="16"/>
        <v>0</v>
      </c>
      <c r="I157" s="195"/>
      <c r="J157" s="194"/>
      <c r="K157" s="80">
        <f t="shared" si="17"/>
        <v>0</v>
      </c>
      <c r="L157" s="198"/>
      <c r="M157" s="196"/>
      <c r="N157" s="197"/>
      <c r="O157" s="197"/>
    </row>
    <row r="158" spans="1:15" ht="13.5">
      <c r="A158" s="188" t="s">
        <v>534</v>
      </c>
      <c r="B158" s="189"/>
      <c r="C158" s="190"/>
      <c r="D158" s="233"/>
      <c r="E158" s="192"/>
      <c r="F158" s="193"/>
      <c r="G158" s="194"/>
      <c r="H158" s="78">
        <f t="shared" si="16"/>
        <v>0</v>
      </c>
      <c r="I158" s="195"/>
      <c r="J158" s="194"/>
      <c r="K158" s="80">
        <f t="shared" si="17"/>
        <v>0</v>
      </c>
      <c r="L158" s="198"/>
      <c r="M158" s="196"/>
      <c r="N158" s="197"/>
      <c r="O158" s="197"/>
    </row>
    <row r="159" spans="1:15" ht="13.5">
      <c r="A159" s="188" t="s">
        <v>535</v>
      </c>
      <c r="B159" s="189"/>
      <c r="C159" s="190"/>
      <c r="D159" s="233"/>
      <c r="E159" s="192"/>
      <c r="F159" s="193"/>
      <c r="G159" s="194"/>
      <c r="H159" s="78">
        <f t="shared" si="16"/>
        <v>0</v>
      </c>
      <c r="I159" s="195"/>
      <c r="J159" s="194"/>
      <c r="K159" s="80">
        <f t="shared" si="17"/>
        <v>0</v>
      </c>
      <c r="L159" s="198"/>
      <c r="M159" s="196"/>
      <c r="N159" s="197"/>
      <c r="O159" s="197"/>
    </row>
    <row r="160" spans="1:15" ht="13.5">
      <c r="A160" s="188" t="s">
        <v>536</v>
      </c>
      <c r="B160" s="189"/>
      <c r="C160" s="190"/>
      <c r="D160" s="233"/>
      <c r="E160" s="192"/>
      <c r="F160" s="193"/>
      <c r="G160" s="194"/>
      <c r="H160" s="78">
        <f t="shared" si="16"/>
        <v>0</v>
      </c>
      <c r="I160" s="195"/>
      <c r="J160" s="194"/>
      <c r="K160" s="80">
        <f t="shared" si="17"/>
        <v>0</v>
      </c>
      <c r="L160" s="198"/>
      <c r="M160" s="196"/>
      <c r="N160" s="197"/>
      <c r="O160" s="197"/>
    </row>
    <row r="161" spans="1:15" ht="13.5">
      <c r="A161" s="188" t="s">
        <v>537</v>
      </c>
      <c r="B161" s="189"/>
      <c r="C161" s="190"/>
      <c r="D161" s="233"/>
      <c r="E161" s="192"/>
      <c r="F161" s="193"/>
      <c r="G161" s="194"/>
      <c r="H161" s="78">
        <f t="shared" si="16"/>
        <v>0</v>
      </c>
      <c r="I161" s="195"/>
      <c r="J161" s="194"/>
      <c r="K161" s="80">
        <f t="shared" si="17"/>
        <v>0</v>
      </c>
      <c r="L161" s="198"/>
      <c r="M161" s="196"/>
      <c r="N161" s="197"/>
      <c r="O161" s="197"/>
    </row>
    <row r="162" spans="1:15" ht="13.5">
      <c r="A162" s="188" t="s">
        <v>538</v>
      </c>
      <c r="B162" s="189"/>
      <c r="C162" s="190"/>
      <c r="D162" s="233"/>
      <c r="E162" s="192"/>
      <c r="F162" s="193"/>
      <c r="G162" s="194"/>
      <c r="H162" s="78">
        <f t="shared" si="16"/>
        <v>0</v>
      </c>
      <c r="I162" s="195"/>
      <c r="J162" s="194"/>
      <c r="K162" s="80">
        <f t="shared" si="17"/>
        <v>0</v>
      </c>
      <c r="L162" s="198"/>
      <c r="M162" s="196"/>
      <c r="N162" s="197"/>
      <c r="O162" s="197"/>
    </row>
    <row r="163" spans="1:15" ht="13.5">
      <c r="A163" s="188" t="s">
        <v>539</v>
      </c>
      <c r="B163" s="189"/>
      <c r="C163" s="190"/>
      <c r="D163" s="233"/>
      <c r="E163" s="192"/>
      <c r="F163" s="193"/>
      <c r="G163" s="194"/>
      <c r="H163" s="78">
        <f t="shared" si="16"/>
        <v>0</v>
      </c>
      <c r="I163" s="195"/>
      <c r="J163" s="194"/>
      <c r="K163" s="80">
        <f t="shared" si="17"/>
        <v>0</v>
      </c>
      <c r="L163" s="198"/>
      <c r="M163" s="196"/>
      <c r="N163" s="197"/>
      <c r="O163" s="197"/>
    </row>
    <row r="164" spans="1:15" ht="13.5">
      <c r="A164" s="188" t="s">
        <v>540</v>
      </c>
      <c r="B164" s="189"/>
      <c r="C164" s="190"/>
      <c r="D164" s="233"/>
      <c r="E164" s="192"/>
      <c r="F164" s="193"/>
      <c r="G164" s="194"/>
      <c r="H164" s="78">
        <f t="shared" si="16"/>
        <v>0</v>
      </c>
      <c r="I164" s="195"/>
      <c r="J164" s="194"/>
      <c r="K164" s="80">
        <f t="shared" si="17"/>
        <v>0</v>
      </c>
      <c r="L164" s="198"/>
      <c r="M164" s="196"/>
      <c r="N164" s="197"/>
      <c r="O164" s="197"/>
    </row>
    <row r="165" spans="1:15" ht="13.5">
      <c r="A165" s="188" t="s">
        <v>541</v>
      </c>
      <c r="B165" s="189"/>
      <c r="C165" s="190"/>
      <c r="D165" s="233"/>
      <c r="E165" s="192"/>
      <c r="F165" s="193"/>
      <c r="G165" s="194"/>
      <c r="H165" s="78">
        <f t="shared" si="16"/>
        <v>0</v>
      </c>
      <c r="I165" s="195"/>
      <c r="J165" s="194"/>
      <c r="K165" s="80">
        <f t="shared" si="17"/>
        <v>0</v>
      </c>
      <c r="L165" s="198"/>
      <c r="M165" s="196"/>
      <c r="N165" s="197"/>
      <c r="O165" s="197"/>
    </row>
    <row r="166" spans="1:15" ht="13.5">
      <c r="A166" s="188" t="s">
        <v>542</v>
      </c>
      <c r="B166" s="189"/>
      <c r="C166" s="190"/>
      <c r="D166" s="233"/>
      <c r="E166" s="192"/>
      <c r="F166" s="193"/>
      <c r="G166" s="194"/>
      <c r="H166" s="78">
        <f t="shared" si="16"/>
        <v>0</v>
      </c>
      <c r="I166" s="195"/>
      <c r="J166" s="194"/>
      <c r="K166" s="80">
        <f t="shared" si="17"/>
        <v>0</v>
      </c>
      <c r="L166" s="198"/>
      <c r="M166" s="196"/>
      <c r="N166" s="197"/>
      <c r="O166" s="197"/>
    </row>
    <row r="167" spans="1:15" ht="13.5">
      <c r="A167" s="188" t="s">
        <v>543</v>
      </c>
      <c r="B167" s="189"/>
      <c r="C167" s="190"/>
      <c r="D167" s="233"/>
      <c r="E167" s="192"/>
      <c r="F167" s="193"/>
      <c r="G167" s="194"/>
      <c r="H167" s="78">
        <f t="shared" si="16"/>
        <v>0</v>
      </c>
      <c r="I167" s="195"/>
      <c r="J167" s="194"/>
      <c r="K167" s="80">
        <f t="shared" si="17"/>
        <v>0</v>
      </c>
      <c r="L167" s="198"/>
      <c r="M167" s="196"/>
      <c r="N167" s="197"/>
      <c r="O167" s="197"/>
    </row>
    <row r="168" spans="1:15" ht="13.5">
      <c r="A168" s="188" t="s">
        <v>544</v>
      </c>
      <c r="B168" s="189"/>
      <c r="C168" s="190"/>
      <c r="D168" s="233"/>
      <c r="E168" s="192"/>
      <c r="F168" s="193"/>
      <c r="G168" s="194"/>
      <c r="H168" s="78">
        <f t="shared" si="16"/>
        <v>0</v>
      </c>
      <c r="I168" s="195"/>
      <c r="J168" s="194"/>
      <c r="K168" s="80">
        <f t="shared" si="17"/>
        <v>0</v>
      </c>
      <c r="L168" s="198"/>
      <c r="M168" s="196"/>
      <c r="N168" s="197"/>
      <c r="O168" s="197"/>
    </row>
    <row r="169" spans="1:15" ht="13.5">
      <c r="A169" s="188" t="s">
        <v>545</v>
      </c>
      <c r="B169" s="189"/>
      <c r="C169" s="190"/>
      <c r="D169" s="233"/>
      <c r="E169" s="192"/>
      <c r="F169" s="193"/>
      <c r="G169" s="194"/>
      <c r="H169" s="78">
        <f t="shared" si="16"/>
        <v>0</v>
      </c>
      <c r="I169" s="195"/>
      <c r="J169" s="194"/>
      <c r="K169" s="80">
        <f t="shared" si="17"/>
        <v>0</v>
      </c>
      <c r="L169" s="198"/>
      <c r="M169" s="196"/>
      <c r="N169" s="197"/>
      <c r="O169" s="197"/>
    </row>
    <row r="170" spans="1:15" ht="13.5">
      <c r="A170" s="188" t="s">
        <v>546</v>
      </c>
      <c r="B170" s="189"/>
      <c r="C170" s="190"/>
      <c r="D170" s="233"/>
      <c r="E170" s="192"/>
      <c r="F170" s="193"/>
      <c r="G170" s="194"/>
      <c r="H170" s="78">
        <f t="shared" si="16"/>
        <v>0</v>
      </c>
      <c r="I170" s="195"/>
      <c r="J170" s="194"/>
      <c r="K170" s="80">
        <f t="shared" si="17"/>
        <v>0</v>
      </c>
      <c r="L170" s="198"/>
      <c r="M170" s="196"/>
      <c r="N170" s="197"/>
      <c r="O170" s="197"/>
    </row>
    <row r="171" spans="1:15" ht="13.5">
      <c r="A171" s="188" t="s">
        <v>547</v>
      </c>
      <c r="B171" s="189"/>
      <c r="C171" s="190"/>
      <c r="D171" s="233"/>
      <c r="E171" s="192"/>
      <c r="F171" s="193"/>
      <c r="G171" s="194"/>
      <c r="H171" s="78">
        <f t="shared" si="16"/>
        <v>0</v>
      </c>
      <c r="I171" s="195"/>
      <c r="J171" s="194"/>
      <c r="K171" s="80">
        <f t="shared" si="17"/>
        <v>0</v>
      </c>
      <c r="L171" s="198"/>
      <c r="M171" s="196"/>
      <c r="N171" s="197"/>
      <c r="O171" s="197"/>
    </row>
    <row r="172" spans="1:15" ht="13.5">
      <c r="A172" s="188" t="s">
        <v>564</v>
      </c>
      <c r="B172" s="189"/>
      <c r="C172" s="190"/>
      <c r="D172" s="233"/>
      <c r="E172" s="192"/>
      <c r="F172" s="193"/>
      <c r="G172" s="194"/>
      <c r="H172" s="78">
        <f t="shared" si="16"/>
        <v>0</v>
      </c>
      <c r="I172" s="195"/>
      <c r="J172" s="194"/>
      <c r="K172" s="80">
        <f t="shared" si="17"/>
        <v>0</v>
      </c>
      <c r="L172" s="198"/>
      <c r="M172" s="196"/>
      <c r="N172" s="197"/>
      <c r="O172" s="197"/>
    </row>
    <row r="173" spans="1:15" ht="13.5">
      <c r="A173" s="188" t="s">
        <v>565</v>
      </c>
      <c r="B173" s="189"/>
      <c r="C173" s="190"/>
      <c r="D173" s="233"/>
      <c r="E173" s="192"/>
      <c r="F173" s="193"/>
      <c r="G173" s="194"/>
      <c r="H173" s="78">
        <f t="shared" si="16"/>
        <v>0</v>
      </c>
      <c r="I173" s="195"/>
      <c r="J173" s="194"/>
      <c r="K173" s="80">
        <f t="shared" si="17"/>
        <v>0</v>
      </c>
      <c r="L173" s="198"/>
      <c r="M173" s="196"/>
      <c r="N173" s="197"/>
      <c r="O173" s="197"/>
    </row>
    <row r="174" spans="1:15" ht="13.5">
      <c r="A174" s="188" t="s">
        <v>566</v>
      </c>
      <c r="B174" s="189"/>
      <c r="C174" s="190"/>
      <c r="D174" s="233"/>
      <c r="E174" s="192"/>
      <c r="F174" s="193"/>
      <c r="G174" s="194"/>
      <c r="H174" s="78">
        <f t="shared" si="16"/>
        <v>0</v>
      </c>
      <c r="I174" s="195"/>
      <c r="J174" s="194"/>
      <c r="K174" s="80">
        <f t="shared" si="17"/>
        <v>0</v>
      </c>
      <c r="L174" s="198"/>
      <c r="M174" s="196"/>
      <c r="N174" s="197"/>
      <c r="O174" s="197"/>
    </row>
    <row r="175" spans="1:15" ht="13.5">
      <c r="A175" s="188" t="s">
        <v>567</v>
      </c>
      <c r="B175" s="189"/>
      <c r="C175" s="190"/>
      <c r="D175" s="233"/>
      <c r="E175" s="192"/>
      <c r="F175" s="193"/>
      <c r="G175" s="194"/>
      <c r="H175" s="78">
        <f t="shared" si="16"/>
        <v>0</v>
      </c>
      <c r="I175" s="195"/>
      <c r="J175" s="194"/>
      <c r="K175" s="80">
        <f t="shared" si="17"/>
        <v>0</v>
      </c>
      <c r="L175" s="198"/>
      <c r="M175" s="196"/>
      <c r="N175" s="197"/>
      <c r="O175" s="197"/>
    </row>
    <row r="176" spans="1:15" ht="13.5">
      <c r="A176" s="188" t="s">
        <v>568</v>
      </c>
      <c r="B176" s="189"/>
      <c r="C176" s="190"/>
      <c r="D176" s="233"/>
      <c r="E176" s="192"/>
      <c r="F176" s="193"/>
      <c r="G176" s="194"/>
      <c r="H176" s="78">
        <f t="shared" si="16"/>
        <v>0</v>
      </c>
      <c r="I176" s="195"/>
      <c r="J176" s="194"/>
      <c r="K176" s="80">
        <f t="shared" si="17"/>
        <v>0</v>
      </c>
      <c r="L176" s="198"/>
      <c r="M176" s="196"/>
      <c r="N176" s="197"/>
      <c r="O176" s="197"/>
    </row>
    <row r="177" spans="1:15" ht="13.5">
      <c r="A177" s="188" t="s">
        <v>569</v>
      </c>
      <c r="B177" s="189"/>
      <c r="C177" s="190"/>
      <c r="D177" s="233"/>
      <c r="E177" s="192"/>
      <c r="F177" s="193"/>
      <c r="G177" s="194"/>
      <c r="H177" s="78">
        <f t="shared" si="16"/>
        <v>0</v>
      </c>
      <c r="I177" s="195"/>
      <c r="J177" s="194"/>
      <c r="K177" s="80">
        <f t="shared" si="17"/>
        <v>0</v>
      </c>
      <c r="L177" s="198"/>
      <c r="M177" s="196"/>
      <c r="N177" s="197"/>
      <c r="O177" s="197"/>
    </row>
    <row r="178" spans="1:15" ht="13.5">
      <c r="A178" s="188" t="s">
        <v>570</v>
      </c>
      <c r="B178" s="189"/>
      <c r="C178" s="190"/>
      <c r="D178" s="233"/>
      <c r="E178" s="192"/>
      <c r="F178" s="193"/>
      <c r="G178" s="194"/>
      <c r="H178" s="78">
        <f t="shared" si="16"/>
        <v>0</v>
      </c>
      <c r="I178" s="195"/>
      <c r="J178" s="194"/>
      <c r="K178" s="80">
        <f t="shared" si="17"/>
        <v>0</v>
      </c>
      <c r="L178" s="198"/>
      <c r="M178" s="196"/>
      <c r="N178" s="197"/>
      <c r="O178" s="197"/>
    </row>
    <row r="179" spans="1:15" ht="13.5">
      <c r="A179" s="188" t="s">
        <v>571</v>
      </c>
      <c r="B179" s="189"/>
      <c r="C179" s="190"/>
      <c r="D179" s="233"/>
      <c r="E179" s="192"/>
      <c r="F179" s="193"/>
      <c r="G179" s="194"/>
      <c r="H179" s="78">
        <f t="shared" si="16"/>
        <v>0</v>
      </c>
      <c r="I179" s="195"/>
      <c r="J179" s="194"/>
      <c r="K179" s="80">
        <f t="shared" si="17"/>
        <v>0</v>
      </c>
      <c r="L179" s="198"/>
      <c r="M179" s="196"/>
      <c r="N179" s="197"/>
      <c r="O179" s="197"/>
    </row>
    <row r="180" spans="1:15" ht="13.5">
      <c r="A180" s="188" t="s">
        <v>572</v>
      </c>
      <c r="B180" s="189"/>
      <c r="C180" s="190"/>
      <c r="D180" s="233"/>
      <c r="E180" s="192"/>
      <c r="F180" s="193"/>
      <c r="G180" s="194"/>
      <c r="H180" s="78">
        <f t="shared" si="16"/>
        <v>0</v>
      </c>
      <c r="I180" s="195"/>
      <c r="J180" s="194"/>
      <c r="K180" s="80">
        <f t="shared" si="17"/>
        <v>0</v>
      </c>
      <c r="L180" s="198"/>
      <c r="M180" s="196"/>
      <c r="N180" s="197"/>
      <c r="O180" s="197"/>
    </row>
    <row r="181" spans="1:15" ht="13.5">
      <c r="A181" s="188" t="s">
        <v>573</v>
      </c>
      <c r="B181" s="189"/>
      <c r="C181" s="190"/>
      <c r="D181" s="233"/>
      <c r="E181" s="192"/>
      <c r="F181" s="193"/>
      <c r="G181" s="194"/>
      <c r="H181" s="78">
        <f t="shared" si="16"/>
        <v>0</v>
      </c>
      <c r="I181" s="195"/>
      <c r="J181" s="194"/>
      <c r="K181" s="80">
        <f t="shared" si="17"/>
        <v>0</v>
      </c>
      <c r="L181" s="198"/>
      <c r="M181" s="196"/>
      <c r="N181" s="197"/>
      <c r="O181" s="197"/>
    </row>
    <row r="182" spans="1:15" ht="13.5">
      <c r="A182" s="188" t="s">
        <v>574</v>
      </c>
      <c r="B182" s="189"/>
      <c r="C182" s="190"/>
      <c r="D182" s="233"/>
      <c r="E182" s="192"/>
      <c r="F182" s="193"/>
      <c r="G182" s="194"/>
      <c r="H182" s="78">
        <f t="shared" si="16"/>
        <v>0</v>
      </c>
      <c r="I182" s="195"/>
      <c r="J182" s="194"/>
      <c r="K182" s="80">
        <f t="shared" si="17"/>
        <v>0</v>
      </c>
      <c r="L182" s="198"/>
      <c r="M182" s="196"/>
      <c r="N182" s="197"/>
      <c r="O182" s="197"/>
    </row>
    <row r="183" spans="1:15" ht="13.5">
      <c r="A183" s="188" t="s">
        <v>575</v>
      </c>
      <c r="B183" s="189"/>
      <c r="C183" s="190"/>
      <c r="D183" s="233"/>
      <c r="E183" s="192"/>
      <c r="F183" s="193"/>
      <c r="G183" s="194"/>
      <c r="H183" s="78">
        <f t="shared" si="16"/>
        <v>0</v>
      </c>
      <c r="I183" s="195"/>
      <c r="J183" s="194"/>
      <c r="K183" s="80">
        <f t="shared" si="17"/>
        <v>0</v>
      </c>
      <c r="L183" s="198"/>
      <c r="M183" s="196"/>
      <c r="N183" s="197"/>
      <c r="O183" s="197"/>
    </row>
    <row r="184" spans="1:15" ht="13.5">
      <c r="A184" s="188" t="s">
        <v>576</v>
      </c>
      <c r="B184" s="189"/>
      <c r="C184" s="190"/>
      <c r="D184" s="233"/>
      <c r="E184" s="192"/>
      <c r="F184" s="193"/>
      <c r="G184" s="194"/>
      <c r="H184" s="78">
        <f t="shared" si="16"/>
        <v>0</v>
      </c>
      <c r="I184" s="195"/>
      <c r="J184" s="194"/>
      <c r="K184" s="80">
        <f t="shared" si="17"/>
        <v>0</v>
      </c>
      <c r="L184" s="198"/>
      <c r="M184" s="196"/>
      <c r="N184" s="197"/>
      <c r="O184" s="197"/>
    </row>
    <row r="185" spans="1:15" ht="13.5">
      <c r="A185" s="188" t="s">
        <v>577</v>
      </c>
      <c r="B185" s="189"/>
      <c r="C185" s="190"/>
      <c r="D185" s="233"/>
      <c r="E185" s="192"/>
      <c r="F185" s="193"/>
      <c r="G185" s="194"/>
      <c r="H185" s="78">
        <f t="shared" si="16"/>
        <v>0</v>
      </c>
      <c r="I185" s="195"/>
      <c r="J185" s="194"/>
      <c r="K185" s="80">
        <f t="shared" si="17"/>
        <v>0</v>
      </c>
      <c r="L185" s="198"/>
      <c r="M185" s="196"/>
      <c r="N185" s="197"/>
      <c r="O185" s="197"/>
    </row>
    <row r="186" spans="1:15" ht="13.5">
      <c r="A186" s="188" t="s">
        <v>578</v>
      </c>
      <c r="B186" s="189"/>
      <c r="C186" s="190"/>
      <c r="D186" s="233"/>
      <c r="E186" s="192"/>
      <c r="F186" s="193"/>
      <c r="G186" s="194"/>
      <c r="H186" s="78">
        <f>H185+F186-G186</f>
        <v>0</v>
      </c>
      <c r="I186" s="195"/>
      <c r="J186" s="194"/>
      <c r="K186" s="80">
        <f>K185+I186-J186</f>
        <v>0</v>
      </c>
      <c r="L186" s="198"/>
      <c r="M186" s="196"/>
      <c r="N186" s="197"/>
      <c r="O186" s="197"/>
    </row>
    <row r="187" spans="1:15" ht="13.5">
      <c r="A187" s="188" t="s">
        <v>579</v>
      </c>
      <c r="B187" s="189"/>
      <c r="C187" s="190"/>
      <c r="D187" s="233"/>
      <c r="E187" s="192"/>
      <c r="F187" s="193"/>
      <c r="G187" s="194"/>
      <c r="H187" s="78">
        <f aca="true" t="shared" si="18" ref="H187:H241">H186+F187-G187</f>
        <v>0</v>
      </c>
      <c r="I187" s="195"/>
      <c r="J187" s="194"/>
      <c r="K187" s="80">
        <f aca="true" t="shared" si="19" ref="K187:K241">K186+I187-J187</f>
        <v>0</v>
      </c>
      <c r="L187" s="198"/>
      <c r="M187" s="196"/>
      <c r="N187" s="197"/>
      <c r="O187" s="197"/>
    </row>
    <row r="188" spans="1:15" ht="13.5">
      <c r="A188" s="188" t="s">
        <v>580</v>
      </c>
      <c r="B188" s="189"/>
      <c r="C188" s="190"/>
      <c r="D188" s="233"/>
      <c r="E188" s="192"/>
      <c r="F188" s="193"/>
      <c r="G188" s="194"/>
      <c r="H188" s="78">
        <f t="shared" si="18"/>
        <v>0</v>
      </c>
      <c r="I188" s="195"/>
      <c r="J188" s="194"/>
      <c r="K188" s="80">
        <f t="shared" si="19"/>
        <v>0</v>
      </c>
      <c r="L188" s="198"/>
      <c r="M188" s="196"/>
      <c r="N188" s="197"/>
      <c r="O188" s="197"/>
    </row>
    <row r="189" spans="1:15" ht="13.5">
      <c r="A189" s="188" t="s">
        <v>581</v>
      </c>
      <c r="B189" s="189"/>
      <c r="C189" s="190"/>
      <c r="D189" s="233"/>
      <c r="E189" s="192"/>
      <c r="F189" s="193"/>
      <c r="G189" s="194"/>
      <c r="H189" s="78">
        <f t="shared" si="18"/>
        <v>0</v>
      </c>
      <c r="I189" s="195"/>
      <c r="J189" s="194"/>
      <c r="K189" s="80">
        <f t="shared" si="19"/>
        <v>0</v>
      </c>
      <c r="L189" s="198"/>
      <c r="M189" s="196"/>
      <c r="N189" s="197"/>
      <c r="O189" s="197"/>
    </row>
    <row r="190" spans="1:15" ht="13.5">
      <c r="A190" s="188" t="s">
        <v>582</v>
      </c>
      <c r="B190" s="189"/>
      <c r="C190" s="190"/>
      <c r="D190" s="233"/>
      <c r="E190" s="192"/>
      <c r="F190" s="193"/>
      <c r="G190" s="194"/>
      <c r="H190" s="78">
        <f t="shared" si="18"/>
        <v>0</v>
      </c>
      <c r="I190" s="195"/>
      <c r="J190" s="194"/>
      <c r="K190" s="80">
        <f t="shared" si="19"/>
        <v>0</v>
      </c>
      <c r="L190" s="198"/>
      <c r="M190" s="196"/>
      <c r="N190" s="197"/>
      <c r="O190" s="197"/>
    </row>
    <row r="191" spans="1:15" ht="13.5">
      <c r="A191" s="188" t="s">
        <v>583</v>
      </c>
      <c r="B191" s="189"/>
      <c r="C191" s="190"/>
      <c r="D191" s="233"/>
      <c r="E191" s="192"/>
      <c r="F191" s="193"/>
      <c r="G191" s="194"/>
      <c r="H191" s="78">
        <f t="shared" si="18"/>
        <v>0</v>
      </c>
      <c r="I191" s="195"/>
      <c r="J191" s="194"/>
      <c r="K191" s="80">
        <f t="shared" si="19"/>
        <v>0</v>
      </c>
      <c r="L191" s="198"/>
      <c r="M191" s="196"/>
      <c r="N191" s="197"/>
      <c r="O191" s="197"/>
    </row>
    <row r="192" spans="1:15" ht="13.5">
      <c r="A192" s="188" t="s">
        <v>584</v>
      </c>
      <c r="B192" s="189"/>
      <c r="C192" s="190"/>
      <c r="D192" s="233"/>
      <c r="E192" s="192"/>
      <c r="F192" s="193"/>
      <c r="G192" s="194"/>
      <c r="H192" s="78">
        <f t="shared" si="18"/>
        <v>0</v>
      </c>
      <c r="I192" s="195"/>
      <c r="J192" s="194"/>
      <c r="K192" s="80">
        <f t="shared" si="19"/>
        <v>0</v>
      </c>
      <c r="L192" s="198"/>
      <c r="M192" s="196"/>
      <c r="N192" s="197"/>
      <c r="O192" s="197"/>
    </row>
    <row r="193" spans="1:15" ht="13.5">
      <c r="A193" s="188" t="s">
        <v>586</v>
      </c>
      <c r="B193" s="189"/>
      <c r="C193" s="190"/>
      <c r="D193" s="233"/>
      <c r="E193" s="192"/>
      <c r="F193" s="193"/>
      <c r="G193" s="194"/>
      <c r="H193" s="78">
        <f t="shared" si="18"/>
        <v>0</v>
      </c>
      <c r="I193" s="195"/>
      <c r="J193" s="194"/>
      <c r="K193" s="80">
        <f t="shared" si="19"/>
        <v>0</v>
      </c>
      <c r="L193" s="198"/>
      <c r="M193" s="196"/>
      <c r="N193" s="197"/>
      <c r="O193" s="197"/>
    </row>
    <row r="194" spans="1:15" ht="13.5">
      <c r="A194" s="188" t="s">
        <v>585</v>
      </c>
      <c r="B194" s="189"/>
      <c r="C194" s="190"/>
      <c r="D194" s="233"/>
      <c r="E194" s="192"/>
      <c r="F194" s="193"/>
      <c r="G194" s="194"/>
      <c r="H194" s="78">
        <f t="shared" si="18"/>
        <v>0</v>
      </c>
      <c r="I194" s="195"/>
      <c r="J194" s="194"/>
      <c r="K194" s="80">
        <f t="shared" si="19"/>
        <v>0</v>
      </c>
      <c r="L194" s="198"/>
      <c r="M194" s="196"/>
      <c r="N194" s="197"/>
      <c r="O194" s="197"/>
    </row>
    <row r="195" spans="1:15" ht="13.5">
      <c r="A195" s="188" t="s">
        <v>587</v>
      </c>
      <c r="B195" s="189"/>
      <c r="C195" s="190"/>
      <c r="D195" s="233"/>
      <c r="E195" s="192"/>
      <c r="F195" s="193"/>
      <c r="G195" s="194"/>
      <c r="H195" s="78">
        <f t="shared" si="18"/>
        <v>0</v>
      </c>
      <c r="I195" s="195"/>
      <c r="J195" s="194"/>
      <c r="K195" s="80">
        <f t="shared" si="19"/>
        <v>0</v>
      </c>
      <c r="L195" s="198"/>
      <c r="M195" s="196"/>
      <c r="N195" s="197"/>
      <c r="O195" s="197"/>
    </row>
    <row r="196" spans="1:15" ht="13.5">
      <c r="A196" s="188" t="s">
        <v>588</v>
      </c>
      <c r="B196" s="189"/>
      <c r="C196" s="190"/>
      <c r="D196" s="233"/>
      <c r="E196" s="192"/>
      <c r="F196" s="193"/>
      <c r="G196" s="194"/>
      <c r="H196" s="78">
        <f t="shared" si="18"/>
        <v>0</v>
      </c>
      <c r="I196" s="195"/>
      <c r="J196" s="194"/>
      <c r="K196" s="80">
        <f t="shared" si="19"/>
        <v>0</v>
      </c>
      <c r="L196" s="198"/>
      <c r="M196" s="196"/>
      <c r="N196" s="197"/>
      <c r="O196" s="197"/>
    </row>
    <row r="197" spans="1:15" ht="13.5">
      <c r="A197" s="188" t="s">
        <v>589</v>
      </c>
      <c r="B197" s="189"/>
      <c r="C197" s="190"/>
      <c r="D197" s="233"/>
      <c r="E197" s="192"/>
      <c r="F197" s="193"/>
      <c r="G197" s="194"/>
      <c r="H197" s="78">
        <f t="shared" si="18"/>
        <v>0</v>
      </c>
      <c r="I197" s="195"/>
      <c r="J197" s="194"/>
      <c r="K197" s="80">
        <f t="shared" si="19"/>
        <v>0</v>
      </c>
      <c r="L197" s="198"/>
      <c r="M197" s="196"/>
      <c r="N197" s="197"/>
      <c r="O197" s="197"/>
    </row>
    <row r="198" spans="1:15" ht="13.5">
      <c r="A198" s="188" t="s">
        <v>590</v>
      </c>
      <c r="B198" s="189"/>
      <c r="C198" s="190"/>
      <c r="D198" s="233"/>
      <c r="E198" s="192"/>
      <c r="F198" s="193"/>
      <c r="G198" s="194"/>
      <c r="H198" s="78">
        <f t="shared" si="18"/>
        <v>0</v>
      </c>
      <c r="I198" s="195"/>
      <c r="J198" s="194"/>
      <c r="K198" s="80">
        <f t="shared" si="19"/>
        <v>0</v>
      </c>
      <c r="L198" s="198"/>
      <c r="M198" s="196"/>
      <c r="N198" s="197"/>
      <c r="O198" s="197"/>
    </row>
    <row r="199" spans="1:15" ht="13.5">
      <c r="A199" s="188" t="s">
        <v>591</v>
      </c>
      <c r="B199" s="189"/>
      <c r="C199" s="190"/>
      <c r="D199" s="233"/>
      <c r="E199" s="192"/>
      <c r="F199" s="193"/>
      <c r="G199" s="194"/>
      <c r="H199" s="78">
        <f t="shared" si="18"/>
        <v>0</v>
      </c>
      <c r="I199" s="195"/>
      <c r="J199" s="194"/>
      <c r="K199" s="80">
        <f t="shared" si="19"/>
        <v>0</v>
      </c>
      <c r="L199" s="198"/>
      <c r="M199" s="196"/>
      <c r="N199" s="197"/>
      <c r="O199" s="197"/>
    </row>
    <row r="200" spans="1:15" ht="13.5">
      <c r="A200" s="188" t="s">
        <v>592</v>
      </c>
      <c r="B200" s="189"/>
      <c r="C200" s="190"/>
      <c r="D200" s="233"/>
      <c r="E200" s="192"/>
      <c r="F200" s="193"/>
      <c r="G200" s="194"/>
      <c r="H200" s="78">
        <f t="shared" si="18"/>
        <v>0</v>
      </c>
      <c r="I200" s="195"/>
      <c r="J200" s="194"/>
      <c r="K200" s="80">
        <f t="shared" si="19"/>
        <v>0</v>
      </c>
      <c r="L200" s="198"/>
      <c r="M200" s="196"/>
      <c r="N200" s="197"/>
      <c r="O200" s="197"/>
    </row>
    <row r="201" spans="1:15" ht="13.5">
      <c r="A201" s="188" t="s">
        <v>593</v>
      </c>
      <c r="B201" s="189"/>
      <c r="C201" s="190"/>
      <c r="D201" s="233"/>
      <c r="E201" s="192"/>
      <c r="F201" s="193"/>
      <c r="G201" s="194"/>
      <c r="H201" s="78">
        <f t="shared" si="18"/>
        <v>0</v>
      </c>
      <c r="I201" s="195"/>
      <c r="J201" s="194"/>
      <c r="K201" s="80">
        <f t="shared" si="19"/>
        <v>0</v>
      </c>
      <c r="L201" s="198"/>
      <c r="M201" s="196"/>
      <c r="N201" s="197"/>
      <c r="O201" s="197"/>
    </row>
    <row r="202" spans="1:15" ht="13.5">
      <c r="A202" s="188" t="s">
        <v>594</v>
      </c>
      <c r="B202" s="189"/>
      <c r="C202" s="190"/>
      <c r="D202" s="233"/>
      <c r="E202" s="192"/>
      <c r="F202" s="193"/>
      <c r="G202" s="194"/>
      <c r="H202" s="78">
        <f t="shared" si="18"/>
        <v>0</v>
      </c>
      <c r="I202" s="195"/>
      <c r="J202" s="194"/>
      <c r="K202" s="80">
        <f t="shared" si="19"/>
        <v>0</v>
      </c>
      <c r="L202" s="198"/>
      <c r="M202" s="196"/>
      <c r="N202" s="197"/>
      <c r="O202" s="197"/>
    </row>
    <row r="203" spans="1:15" ht="13.5">
      <c r="A203" s="188" t="s">
        <v>595</v>
      </c>
      <c r="B203" s="189"/>
      <c r="C203" s="190"/>
      <c r="D203" s="233"/>
      <c r="E203" s="192"/>
      <c r="F203" s="193"/>
      <c r="G203" s="194"/>
      <c r="H203" s="78">
        <f t="shared" si="18"/>
        <v>0</v>
      </c>
      <c r="I203" s="195"/>
      <c r="J203" s="194"/>
      <c r="K203" s="80">
        <f t="shared" si="19"/>
        <v>0</v>
      </c>
      <c r="L203" s="198"/>
      <c r="M203" s="196"/>
      <c r="N203" s="197"/>
      <c r="O203" s="197"/>
    </row>
    <row r="204" spans="1:15" ht="13.5">
      <c r="A204" s="188" t="s">
        <v>596</v>
      </c>
      <c r="B204" s="189"/>
      <c r="C204" s="190"/>
      <c r="D204" s="233"/>
      <c r="E204" s="192"/>
      <c r="F204" s="193"/>
      <c r="G204" s="194"/>
      <c r="H204" s="78">
        <f t="shared" si="18"/>
        <v>0</v>
      </c>
      <c r="I204" s="195"/>
      <c r="J204" s="194"/>
      <c r="K204" s="80">
        <f t="shared" si="19"/>
        <v>0</v>
      </c>
      <c r="L204" s="198"/>
      <c r="M204" s="196"/>
      <c r="N204" s="197"/>
      <c r="O204" s="197"/>
    </row>
    <row r="205" spans="1:15" ht="13.5">
      <c r="A205" s="188" t="s">
        <v>597</v>
      </c>
      <c r="B205" s="189"/>
      <c r="C205" s="190"/>
      <c r="D205" s="233"/>
      <c r="E205" s="192"/>
      <c r="F205" s="193"/>
      <c r="G205" s="194"/>
      <c r="H205" s="78">
        <f t="shared" si="18"/>
        <v>0</v>
      </c>
      <c r="I205" s="195"/>
      <c r="J205" s="194"/>
      <c r="K205" s="80">
        <f t="shared" si="19"/>
        <v>0</v>
      </c>
      <c r="L205" s="198"/>
      <c r="M205" s="196"/>
      <c r="N205" s="197"/>
      <c r="O205" s="197"/>
    </row>
    <row r="206" spans="1:15" ht="13.5">
      <c r="A206" s="188" t="s">
        <v>598</v>
      </c>
      <c r="B206" s="189"/>
      <c r="C206" s="190"/>
      <c r="D206" s="233"/>
      <c r="E206" s="192"/>
      <c r="F206" s="193"/>
      <c r="G206" s="194"/>
      <c r="H206" s="78">
        <f t="shared" si="18"/>
        <v>0</v>
      </c>
      <c r="I206" s="195"/>
      <c r="J206" s="194"/>
      <c r="K206" s="80">
        <f t="shared" si="19"/>
        <v>0</v>
      </c>
      <c r="L206" s="198"/>
      <c r="M206" s="196"/>
      <c r="N206" s="197"/>
      <c r="O206" s="197"/>
    </row>
    <row r="207" spans="1:15" ht="13.5">
      <c r="A207" s="188" t="s">
        <v>599</v>
      </c>
      <c r="B207" s="189"/>
      <c r="C207" s="190"/>
      <c r="D207" s="233"/>
      <c r="E207" s="192"/>
      <c r="F207" s="193"/>
      <c r="G207" s="194"/>
      <c r="H207" s="78">
        <f t="shared" si="18"/>
        <v>0</v>
      </c>
      <c r="I207" s="195"/>
      <c r="J207" s="194"/>
      <c r="K207" s="80">
        <f t="shared" si="19"/>
        <v>0</v>
      </c>
      <c r="L207" s="198"/>
      <c r="M207" s="196"/>
      <c r="N207" s="197"/>
      <c r="O207" s="197"/>
    </row>
    <row r="208" spans="1:15" ht="13.5">
      <c r="A208" s="188" t="s">
        <v>600</v>
      </c>
      <c r="B208" s="189"/>
      <c r="C208" s="190"/>
      <c r="D208" s="233"/>
      <c r="E208" s="192"/>
      <c r="F208" s="193"/>
      <c r="G208" s="194"/>
      <c r="H208" s="78">
        <f t="shared" si="18"/>
        <v>0</v>
      </c>
      <c r="I208" s="195"/>
      <c r="J208" s="194"/>
      <c r="K208" s="80">
        <f t="shared" si="19"/>
        <v>0</v>
      </c>
      <c r="L208" s="198"/>
      <c r="M208" s="196"/>
      <c r="N208" s="197"/>
      <c r="O208" s="197"/>
    </row>
    <row r="209" spans="1:15" ht="13.5">
      <c r="A209" s="188" t="s">
        <v>601</v>
      </c>
      <c r="B209" s="189"/>
      <c r="C209" s="190"/>
      <c r="D209" s="233"/>
      <c r="E209" s="204"/>
      <c r="F209" s="193"/>
      <c r="G209" s="194"/>
      <c r="H209" s="78">
        <f t="shared" si="18"/>
        <v>0</v>
      </c>
      <c r="I209" s="195"/>
      <c r="J209" s="194"/>
      <c r="K209" s="80">
        <f t="shared" si="19"/>
        <v>0</v>
      </c>
      <c r="L209" s="198"/>
      <c r="M209" s="196"/>
      <c r="N209" s="197"/>
      <c r="O209" s="197"/>
    </row>
    <row r="210" spans="1:15" ht="13.5">
      <c r="A210" s="188" t="s">
        <v>602</v>
      </c>
      <c r="B210" s="189"/>
      <c r="C210" s="190"/>
      <c r="D210" s="233"/>
      <c r="E210" s="192"/>
      <c r="F210" s="193"/>
      <c r="G210" s="194"/>
      <c r="H210" s="78">
        <f t="shared" si="18"/>
        <v>0</v>
      </c>
      <c r="I210" s="195"/>
      <c r="J210" s="194"/>
      <c r="K210" s="80">
        <f t="shared" si="19"/>
        <v>0</v>
      </c>
      <c r="L210" s="198"/>
      <c r="M210" s="196"/>
      <c r="N210" s="197"/>
      <c r="O210" s="197"/>
    </row>
    <row r="211" spans="1:15" ht="13.5">
      <c r="A211" s="188" t="s">
        <v>603</v>
      </c>
      <c r="B211" s="189"/>
      <c r="C211" s="190"/>
      <c r="D211" s="233"/>
      <c r="E211" s="192"/>
      <c r="F211" s="193"/>
      <c r="G211" s="194"/>
      <c r="H211" s="78">
        <f t="shared" si="18"/>
        <v>0</v>
      </c>
      <c r="I211" s="195"/>
      <c r="J211" s="194"/>
      <c r="K211" s="80">
        <f t="shared" si="19"/>
        <v>0</v>
      </c>
      <c r="L211" s="198"/>
      <c r="M211" s="196"/>
      <c r="N211" s="197"/>
      <c r="O211" s="197"/>
    </row>
    <row r="212" spans="1:15" ht="13.5">
      <c r="A212" s="188" t="s">
        <v>604</v>
      </c>
      <c r="B212" s="189"/>
      <c r="C212" s="190"/>
      <c r="D212" s="233"/>
      <c r="E212" s="192"/>
      <c r="F212" s="193"/>
      <c r="G212" s="194"/>
      <c r="H212" s="78">
        <f t="shared" si="18"/>
        <v>0</v>
      </c>
      <c r="I212" s="195"/>
      <c r="J212" s="194"/>
      <c r="K212" s="80">
        <f t="shared" si="19"/>
        <v>0</v>
      </c>
      <c r="L212" s="198"/>
      <c r="M212" s="196"/>
      <c r="N212" s="197"/>
      <c r="O212" s="197"/>
    </row>
    <row r="213" spans="1:15" ht="13.5">
      <c r="A213" s="188" t="s">
        <v>605</v>
      </c>
      <c r="B213" s="189"/>
      <c r="C213" s="190"/>
      <c r="D213" s="233"/>
      <c r="E213" s="192"/>
      <c r="F213" s="193"/>
      <c r="G213" s="194"/>
      <c r="H213" s="78">
        <f t="shared" si="18"/>
        <v>0</v>
      </c>
      <c r="I213" s="195"/>
      <c r="J213" s="194"/>
      <c r="K213" s="80">
        <f t="shared" si="19"/>
        <v>0</v>
      </c>
      <c r="L213" s="198"/>
      <c r="M213" s="196"/>
      <c r="N213" s="197"/>
      <c r="O213" s="197"/>
    </row>
    <row r="214" spans="1:15" ht="13.5">
      <c r="A214" s="188" t="s">
        <v>606</v>
      </c>
      <c r="B214" s="189"/>
      <c r="C214" s="190"/>
      <c r="D214" s="233"/>
      <c r="E214" s="192"/>
      <c r="F214" s="193"/>
      <c r="G214" s="194"/>
      <c r="H214" s="78">
        <f t="shared" si="18"/>
        <v>0</v>
      </c>
      <c r="I214" s="195"/>
      <c r="J214" s="194"/>
      <c r="K214" s="80">
        <f t="shared" si="19"/>
        <v>0</v>
      </c>
      <c r="L214" s="198"/>
      <c r="M214" s="196"/>
      <c r="N214" s="197"/>
      <c r="O214" s="197"/>
    </row>
    <row r="215" spans="1:15" ht="13.5">
      <c r="A215" s="188" t="s">
        <v>607</v>
      </c>
      <c r="B215" s="189"/>
      <c r="C215" s="190"/>
      <c r="D215" s="233"/>
      <c r="E215" s="192"/>
      <c r="F215" s="193"/>
      <c r="G215" s="194"/>
      <c r="H215" s="78">
        <f t="shared" si="18"/>
        <v>0</v>
      </c>
      <c r="I215" s="195"/>
      <c r="J215" s="194"/>
      <c r="K215" s="80">
        <f t="shared" si="19"/>
        <v>0</v>
      </c>
      <c r="L215" s="198"/>
      <c r="M215" s="196"/>
      <c r="N215" s="197"/>
      <c r="O215" s="197"/>
    </row>
    <row r="216" spans="1:15" ht="13.5">
      <c r="A216" s="188" t="s">
        <v>608</v>
      </c>
      <c r="B216" s="189"/>
      <c r="C216" s="190"/>
      <c r="D216" s="233"/>
      <c r="E216" s="192"/>
      <c r="F216" s="193"/>
      <c r="G216" s="194"/>
      <c r="H216" s="78">
        <f t="shared" si="18"/>
        <v>0</v>
      </c>
      <c r="I216" s="195"/>
      <c r="J216" s="194"/>
      <c r="K216" s="80">
        <f t="shared" si="19"/>
        <v>0</v>
      </c>
      <c r="L216" s="198"/>
      <c r="M216" s="196"/>
      <c r="N216" s="197"/>
      <c r="O216" s="197"/>
    </row>
    <row r="217" spans="1:15" ht="13.5">
      <c r="A217" s="188" t="s">
        <v>615</v>
      </c>
      <c r="B217" s="189"/>
      <c r="C217" s="190"/>
      <c r="D217" s="233"/>
      <c r="E217" s="192"/>
      <c r="F217" s="193"/>
      <c r="G217" s="194"/>
      <c r="H217" s="78">
        <f t="shared" si="18"/>
        <v>0</v>
      </c>
      <c r="I217" s="195"/>
      <c r="J217" s="194"/>
      <c r="K217" s="80">
        <f t="shared" si="19"/>
        <v>0</v>
      </c>
      <c r="L217" s="198"/>
      <c r="M217" s="196"/>
      <c r="N217" s="197"/>
      <c r="O217" s="197"/>
    </row>
    <row r="218" spans="1:15" ht="13.5">
      <c r="A218" s="188" t="s">
        <v>616</v>
      </c>
      <c r="B218" s="189"/>
      <c r="C218" s="190"/>
      <c r="D218" s="233"/>
      <c r="E218" s="192"/>
      <c r="F218" s="193"/>
      <c r="G218" s="194"/>
      <c r="H218" s="78">
        <f t="shared" si="18"/>
        <v>0</v>
      </c>
      <c r="I218" s="195"/>
      <c r="J218" s="194"/>
      <c r="K218" s="80">
        <f t="shared" si="19"/>
        <v>0</v>
      </c>
      <c r="L218" s="198"/>
      <c r="M218" s="196"/>
      <c r="N218" s="197"/>
      <c r="O218" s="197"/>
    </row>
    <row r="219" spans="1:15" ht="13.5">
      <c r="A219" s="188" t="s">
        <v>617</v>
      </c>
      <c r="B219" s="189"/>
      <c r="C219" s="190"/>
      <c r="D219" s="233"/>
      <c r="E219" s="192"/>
      <c r="F219" s="193"/>
      <c r="G219" s="194"/>
      <c r="H219" s="78">
        <f t="shared" si="18"/>
        <v>0</v>
      </c>
      <c r="I219" s="195"/>
      <c r="J219" s="194"/>
      <c r="K219" s="80">
        <f t="shared" si="19"/>
        <v>0</v>
      </c>
      <c r="L219" s="198"/>
      <c r="M219" s="196"/>
      <c r="N219" s="197"/>
      <c r="O219" s="197"/>
    </row>
    <row r="220" spans="1:15" ht="13.5">
      <c r="A220" s="188" t="s">
        <v>618</v>
      </c>
      <c r="B220" s="189"/>
      <c r="C220" s="190"/>
      <c r="D220" s="233"/>
      <c r="E220" s="192"/>
      <c r="F220" s="193"/>
      <c r="G220" s="194"/>
      <c r="H220" s="78">
        <f t="shared" si="18"/>
        <v>0</v>
      </c>
      <c r="I220" s="195"/>
      <c r="J220" s="194"/>
      <c r="K220" s="80">
        <f t="shared" si="19"/>
        <v>0</v>
      </c>
      <c r="L220" s="198"/>
      <c r="M220" s="196"/>
      <c r="N220" s="197"/>
      <c r="O220" s="197"/>
    </row>
    <row r="221" spans="1:15" ht="13.5">
      <c r="A221" s="188" t="s">
        <v>619</v>
      </c>
      <c r="B221" s="189"/>
      <c r="C221" s="190"/>
      <c r="D221" s="233"/>
      <c r="E221" s="192"/>
      <c r="F221" s="193"/>
      <c r="G221" s="194"/>
      <c r="H221" s="78">
        <f t="shared" si="18"/>
        <v>0</v>
      </c>
      <c r="I221" s="195"/>
      <c r="J221" s="194"/>
      <c r="K221" s="80">
        <f t="shared" si="19"/>
        <v>0</v>
      </c>
      <c r="L221" s="198"/>
      <c r="M221" s="196"/>
      <c r="N221" s="197"/>
      <c r="O221" s="197"/>
    </row>
    <row r="222" spans="1:15" ht="13.5">
      <c r="A222" s="188" t="s">
        <v>620</v>
      </c>
      <c r="B222" s="189"/>
      <c r="C222" s="190"/>
      <c r="D222" s="233"/>
      <c r="E222" s="192"/>
      <c r="F222" s="193"/>
      <c r="G222" s="194"/>
      <c r="H222" s="78">
        <f t="shared" si="18"/>
        <v>0</v>
      </c>
      <c r="I222" s="195"/>
      <c r="J222" s="194"/>
      <c r="K222" s="80">
        <f t="shared" si="19"/>
        <v>0</v>
      </c>
      <c r="L222" s="198"/>
      <c r="M222" s="196"/>
      <c r="N222" s="197"/>
      <c r="O222" s="197"/>
    </row>
    <row r="223" spans="1:15" ht="13.5">
      <c r="A223" s="188" t="s">
        <v>621</v>
      </c>
      <c r="B223" s="189"/>
      <c r="C223" s="190"/>
      <c r="D223" s="233"/>
      <c r="E223" s="192"/>
      <c r="F223" s="193"/>
      <c r="G223" s="194"/>
      <c r="H223" s="78">
        <f t="shared" si="18"/>
        <v>0</v>
      </c>
      <c r="I223" s="195"/>
      <c r="J223" s="194"/>
      <c r="K223" s="80">
        <f t="shared" si="19"/>
        <v>0</v>
      </c>
      <c r="L223" s="198"/>
      <c r="M223" s="196"/>
      <c r="N223" s="197"/>
      <c r="O223" s="197"/>
    </row>
    <row r="224" spans="1:15" ht="13.5">
      <c r="A224" s="188" t="s">
        <v>622</v>
      </c>
      <c r="B224" s="189"/>
      <c r="C224" s="190"/>
      <c r="D224" s="233"/>
      <c r="E224" s="192"/>
      <c r="F224" s="193"/>
      <c r="G224" s="194"/>
      <c r="H224" s="78">
        <f t="shared" si="18"/>
        <v>0</v>
      </c>
      <c r="I224" s="195"/>
      <c r="J224" s="194"/>
      <c r="K224" s="80">
        <f t="shared" si="19"/>
        <v>0</v>
      </c>
      <c r="L224" s="198"/>
      <c r="M224" s="196"/>
      <c r="N224" s="197"/>
      <c r="O224" s="197"/>
    </row>
    <row r="225" spans="1:15" ht="13.5">
      <c r="A225" s="188" t="s">
        <v>623</v>
      </c>
      <c r="B225" s="189"/>
      <c r="C225" s="190"/>
      <c r="D225" s="233"/>
      <c r="E225" s="192"/>
      <c r="F225" s="193"/>
      <c r="G225" s="194"/>
      <c r="H225" s="78">
        <f t="shared" si="18"/>
        <v>0</v>
      </c>
      <c r="I225" s="195"/>
      <c r="J225" s="194"/>
      <c r="K225" s="80">
        <f t="shared" si="19"/>
        <v>0</v>
      </c>
      <c r="L225" s="198"/>
      <c r="M225" s="196"/>
      <c r="N225" s="197"/>
      <c r="O225" s="197"/>
    </row>
    <row r="226" spans="1:15" ht="13.5">
      <c r="A226" s="188" t="s">
        <v>624</v>
      </c>
      <c r="B226" s="189"/>
      <c r="C226" s="190"/>
      <c r="D226" s="233"/>
      <c r="E226" s="192"/>
      <c r="F226" s="193"/>
      <c r="G226" s="194"/>
      <c r="H226" s="78">
        <f t="shared" si="18"/>
        <v>0</v>
      </c>
      <c r="I226" s="195"/>
      <c r="J226" s="194"/>
      <c r="K226" s="80">
        <f t="shared" si="19"/>
        <v>0</v>
      </c>
      <c r="L226" s="198"/>
      <c r="M226" s="196"/>
      <c r="N226" s="197"/>
      <c r="O226" s="197"/>
    </row>
    <row r="227" spans="1:15" ht="13.5">
      <c r="A227" s="188" t="s">
        <v>625</v>
      </c>
      <c r="B227" s="189"/>
      <c r="C227" s="190"/>
      <c r="D227" s="233"/>
      <c r="E227" s="192"/>
      <c r="F227" s="193"/>
      <c r="G227" s="194"/>
      <c r="H227" s="78">
        <f t="shared" si="18"/>
        <v>0</v>
      </c>
      <c r="I227" s="195"/>
      <c r="J227" s="194"/>
      <c r="K227" s="80">
        <f t="shared" si="19"/>
        <v>0</v>
      </c>
      <c r="L227" s="198"/>
      <c r="M227" s="196"/>
      <c r="N227" s="197"/>
      <c r="O227" s="197"/>
    </row>
    <row r="228" spans="1:15" ht="13.5">
      <c r="A228" s="188" t="s">
        <v>626</v>
      </c>
      <c r="B228" s="189"/>
      <c r="C228" s="190"/>
      <c r="D228" s="233"/>
      <c r="E228" s="192"/>
      <c r="F228" s="193"/>
      <c r="G228" s="194"/>
      <c r="H228" s="78">
        <f t="shared" si="18"/>
        <v>0</v>
      </c>
      <c r="I228" s="195"/>
      <c r="J228" s="194"/>
      <c r="K228" s="80">
        <f t="shared" si="19"/>
        <v>0</v>
      </c>
      <c r="L228" s="198"/>
      <c r="M228" s="196"/>
      <c r="N228" s="197"/>
      <c r="O228" s="197"/>
    </row>
    <row r="229" spans="1:15" ht="13.5">
      <c r="A229" s="188" t="s">
        <v>627</v>
      </c>
      <c r="B229" s="189"/>
      <c r="C229" s="190"/>
      <c r="D229" s="233"/>
      <c r="E229" s="192"/>
      <c r="F229" s="193"/>
      <c r="G229" s="194"/>
      <c r="H229" s="78">
        <f t="shared" si="18"/>
        <v>0</v>
      </c>
      <c r="I229" s="195"/>
      <c r="J229" s="194"/>
      <c r="K229" s="80">
        <f t="shared" si="19"/>
        <v>0</v>
      </c>
      <c r="L229" s="198"/>
      <c r="M229" s="196"/>
      <c r="N229" s="197"/>
      <c r="O229" s="197"/>
    </row>
    <row r="230" spans="1:15" ht="13.5">
      <c r="A230" s="188" t="s">
        <v>628</v>
      </c>
      <c r="B230" s="189"/>
      <c r="C230" s="190"/>
      <c r="D230" s="233"/>
      <c r="E230" s="192"/>
      <c r="F230" s="193"/>
      <c r="G230" s="194"/>
      <c r="H230" s="78">
        <f t="shared" si="18"/>
        <v>0</v>
      </c>
      <c r="I230" s="195"/>
      <c r="J230" s="194"/>
      <c r="K230" s="80">
        <f t="shared" si="19"/>
        <v>0</v>
      </c>
      <c r="L230" s="198"/>
      <c r="M230" s="196"/>
      <c r="N230" s="197"/>
      <c r="O230" s="197"/>
    </row>
    <row r="231" spans="1:15" ht="13.5">
      <c r="A231" s="188" t="s">
        <v>629</v>
      </c>
      <c r="B231" s="189"/>
      <c r="C231" s="190"/>
      <c r="D231" s="233"/>
      <c r="E231" s="192"/>
      <c r="F231" s="193"/>
      <c r="G231" s="194"/>
      <c r="H231" s="78">
        <f t="shared" si="18"/>
        <v>0</v>
      </c>
      <c r="I231" s="195"/>
      <c r="J231" s="194"/>
      <c r="K231" s="80">
        <f t="shared" si="19"/>
        <v>0</v>
      </c>
      <c r="L231" s="198"/>
      <c r="M231" s="196"/>
      <c r="N231" s="197"/>
      <c r="O231" s="197"/>
    </row>
    <row r="232" spans="1:15" ht="13.5">
      <c r="A232" s="188" t="s">
        <v>630</v>
      </c>
      <c r="B232" s="189"/>
      <c r="C232" s="190"/>
      <c r="D232" s="233"/>
      <c r="E232" s="192"/>
      <c r="F232" s="193"/>
      <c r="G232" s="194"/>
      <c r="H232" s="78">
        <f t="shared" si="18"/>
        <v>0</v>
      </c>
      <c r="I232" s="195"/>
      <c r="J232" s="194"/>
      <c r="K232" s="80">
        <f t="shared" si="19"/>
        <v>0</v>
      </c>
      <c r="L232" s="198"/>
      <c r="M232" s="196"/>
      <c r="N232" s="197"/>
      <c r="O232" s="197"/>
    </row>
    <row r="233" spans="1:15" ht="13.5">
      <c r="A233" s="188" t="s">
        <v>631</v>
      </c>
      <c r="B233" s="189"/>
      <c r="C233" s="190"/>
      <c r="D233" s="233"/>
      <c r="E233" s="192"/>
      <c r="F233" s="193"/>
      <c r="G233" s="194"/>
      <c r="H233" s="78">
        <f t="shared" si="18"/>
        <v>0</v>
      </c>
      <c r="I233" s="195"/>
      <c r="J233" s="194"/>
      <c r="K233" s="80">
        <f t="shared" si="19"/>
        <v>0</v>
      </c>
      <c r="L233" s="198"/>
      <c r="M233" s="196"/>
      <c r="N233" s="197"/>
      <c r="O233" s="197"/>
    </row>
    <row r="234" spans="1:15" ht="13.5">
      <c r="A234" s="188" t="s">
        <v>632</v>
      </c>
      <c r="B234" s="189"/>
      <c r="C234" s="190"/>
      <c r="D234" s="233"/>
      <c r="E234" s="192"/>
      <c r="F234" s="193"/>
      <c r="G234" s="194"/>
      <c r="H234" s="78">
        <f t="shared" si="18"/>
        <v>0</v>
      </c>
      <c r="I234" s="195"/>
      <c r="J234" s="194"/>
      <c r="K234" s="80">
        <f t="shared" si="19"/>
        <v>0</v>
      </c>
      <c r="L234" s="198"/>
      <c r="M234" s="196"/>
      <c r="N234" s="197"/>
      <c r="O234" s="197"/>
    </row>
    <row r="235" spans="1:15" ht="13.5">
      <c r="A235" s="188" t="s">
        <v>633</v>
      </c>
      <c r="B235" s="189"/>
      <c r="C235" s="190"/>
      <c r="D235" s="233"/>
      <c r="E235" s="192"/>
      <c r="F235" s="193"/>
      <c r="G235" s="194"/>
      <c r="H235" s="78">
        <f t="shared" si="18"/>
        <v>0</v>
      </c>
      <c r="I235" s="195"/>
      <c r="J235" s="194"/>
      <c r="K235" s="80">
        <f t="shared" si="19"/>
        <v>0</v>
      </c>
      <c r="L235" s="198"/>
      <c r="M235" s="196"/>
      <c r="N235" s="197"/>
      <c r="O235" s="197"/>
    </row>
    <row r="236" spans="1:15" ht="13.5">
      <c r="A236" s="188" t="s">
        <v>634</v>
      </c>
      <c r="B236" s="189"/>
      <c r="C236" s="190"/>
      <c r="D236" s="233"/>
      <c r="E236" s="192"/>
      <c r="F236" s="193"/>
      <c r="G236" s="194"/>
      <c r="H236" s="78">
        <f>H235+F236-G236</f>
        <v>0</v>
      </c>
      <c r="I236" s="195"/>
      <c r="J236" s="194"/>
      <c r="K236" s="80">
        <f>K235+I236-J236</f>
        <v>0</v>
      </c>
      <c r="L236" s="198"/>
      <c r="M236" s="196"/>
      <c r="N236" s="197"/>
      <c r="O236" s="197"/>
    </row>
    <row r="237" spans="1:15" ht="13.5">
      <c r="A237" s="188" t="s">
        <v>635</v>
      </c>
      <c r="B237" s="189"/>
      <c r="C237" s="190"/>
      <c r="D237" s="233"/>
      <c r="E237" s="192"/>
      <c r="F237" s="193"/>
      <c r="G237" s="194"/>
      <c r="H237" s="78">
        <f t="shared" si="18"/>
        <v>0</v>
      </c>
      <c r="I237" s="195"/>
      <c r="J237" s="194"/>
      <c r="K237" s="80">
        <f t="shared" si="19"/>
        <v>0</v>
      </c>
      <c r="L237" s="198"/>
      <c r="M237" s="196"/>
      <c r="N237" s="197"/>
      <c r="O237" s="197"/>
    </row>
    <row r="238" spans="1:15" ht="13.5">
      <c r="A238" s="188" t="s">
        <v>636</v>
      </c>
      <c r="B238" s="189"/>
      <c r="C238" s="190"/>
      <c r="D238" s="233"/>
      <c r="E238" s="192"/>
      <c r="F238" s="193"/>
      <c r="G238" s="194"/>
      <c r="H238" s="78">
        <f t="shared" si="18"/>
        <v>0</v>
      </c>
      <c r="I238" s="195"/>
      <c r="J238" s="194"/>
      <c r="K238" s="80">
        <f t="shared" si="19"/>
        <v>0</v>
      </c>
      <c r="L238" s="198"/>
      <c r="M238" s="196"/>
      <c r="N238" s="197"/>
      <c r="O238" s="197"/>
    </row>
    <row r="239" spans="1:15" ht="13.5">
      <c r="A239" s="188" t="s">
        <v>637</v>
      </c>
      <c r="B239" s="189"/>
      <c r="C239" s="190"/>
      <c r="D239" s="233"/>
      <c r="E239" s="192"/>
      <c r="F239" s="193"/>
      <c r="G239" s="194"/>
      <c r="H239" s="78">
        <f t="shared" si="18"/>
        <v>0</v>
      </c>
      <c r="I239" s="195"/>
      <c r="J239" s="194"/>
      <c r="K239" s="80">
        <f t="shared" si="19"/>
        <v>0</v>
      </c>
      <c r="L239" s="198"/>
      <c r="M239" s="196"/>
      <c r="N239" s="197"/>
      <c r="O239" s="197"/>
    </row>
    <row r="240" spans="1:15" ht="13.5">
      <c r="A240" s="188" t="s">
        <v>638</v>
      </c>
      <c r="B240" s="189"/>
      <c r="C240" s="190"/>
      <c r="D240" s="233"/>
      <c r="E240" s="192"/>
      <c r="F240" s="193"/>
      <c r="G240" s="194"/>
      <c r="H240" s="78">
        <f t="shared" si="18"/>
        <v>0</v>
      </c>
      <c r="I240" s="195"/>
      <c r="J240" s="194"/>
      <c r="K240" s="80">
        <f t="shared" si="19"/>
        <v>0</v>
      </c>
      <c r="L240" s="198"/>
      <c r="M240" s="196"/>
      <c r="N240" s="197"/>
      <c r="O240" s="197"/>
    </row>
    <row r="241" spans="1:15" ht="13.5">
      <c r="A241" s="188" t="s">
        <v>639</v>
      </c>
      <c r="B241" s="189"/>
      <c r="C241" s="190"/>
      <c r="D241" s="233"/>
      <c r="E241" s="192"/>
      <c r="F241" s="193"/>
      <c r="G241" s="194"/>
      <c r="H241" s="78">
        <f t="shared" si="18"/>
        <v>0</v>
      </c>
      <c r="I241" s="195"/>
      <c r="J241" s="194"/>
      <c r="K241" s="80">
        <f t="shared" si="19"/>
        <v>0</v>
      </c>
      <c r="L241" s="198"/>
      <c r="M241" s="196"/>
      <c r="N241" s="197"/>
      <c r="O241" s="197"/>
    </row>
    <row r="242" spans="1:15" ht="13.5">
      <c r="A242" s="188" t="s">
        <v>640</v>
      </c>
      <c r="B242" s="189"/>
      <c r="C242" s="190"/>
      <c r="D242" s="233"/>
      <c r="E242" s="192"/>
      <c r="F242" s="193"/>
      <c r="G242" s="194"/>
      <c r="H242" s="78">
        <f>H215+F242-G242</f>
        <v>0</v>
      </c>
      <c r="I242" s="195"/>
      <c r="J242" s="194"/>
      <c r="K242" s="80">
        <f>K241+I242-J242</f>
        <v>0</v>
      </c>
      <c r="L242" s="198"/>
      <c r="M242" s="196"/>
      <c r="N242" s="197"/>
      <c r="O242" s="197"/>
    </row>
    <row r="243" spans="1:15" ht="14.25" thickBot="1">
      <c r="A243" s="45" t="s">
        <v>641</v>
      </c>
      <c r="B243" s="17"/>
      <c r="C243" s="119"/>
      <c r="D243" s="234"/>
      <c r="E243" s="84"/>
      <c r="F243" s="85"/>
      <c r="G243" s="86"/>
      <c r="H243" s="78">
        <f>H75+F243-G243</f>
        <v>0</v>
      </c>
      <c r="I243" s="87"/>
      <c r="J243" s="86"/>
      <c r="K243" s="80">
        <f>K242+I243-J243</f>
        <v>0</v>
      </c>
      <c r="L243" s="138"/>
      <c r="M243" s="139"/>
      <c r="N243" s="88"/>
      <c r="O243" s="88"/>
    </row>
    <row r="244" spans="1:15" ht="14.25" thickBot="1">
      <c r="A244" s="5"/>
      <c r="B244" s="112"/>
      <c r="C244" s="120"/>
      <c r="D244" s="89"/>
      <c r="E244" s="107" t="s">
        <v>56</v>
      </c>
      <c r="F244" s="184">
        <f>SUM(F8:F243)</f>
        <v>0</v>
      </c>
      <c r="G244" s="185">
        <f>SUM(G8:G243)</f>
        <v>0</v>
      </c>
      <c r="H244" s="181">
        <f>H7+F244-G244</f>
        <v>0</v>
      </c>
      <c r="I244" s="180">
        <f>SUM(I8:I243)</f>
        <v>0</v>
      </c>
      <c r="J244" s="186">
        <f>SUM(J8:J243)</f>
        <v>0</v>
      </c>
      <c r="K244" s="182">
        <f>K7+I244-J244</f>
        <v>0</v>
      </c>
      <c r="L244" s="187">
        <f>SUM(L7:L243)</f>
        <v>0</v>
      </c>
      <c r="M244" s="183">
        <f>SUM(M8:M243)</f>
        <v>0</v>
      </c>
      <c r="N244" s="126">
        <f>SUM(N8:N243)</f>
        <v>0</v>
      </c>
      <c r="O244" s="126">
        <f>SUM(O8:O243)</f>
        <v>0</v>
      </c>
    </row>
    <row r="246" ht="13.5">
      <c r="F246" s="39" t="s">
        <v>58</v>
      </c>
    </row>
    <row r="247" ht="14.25" thickBot="1"/>
    <row r="248" spans="1:10" ht="13.5">
      <c r="A248" s="127" t="s">
        <v>70</v>
      </c>
      <c r="G248" s="134">
        <f>H7</f>
        <v>0</v>
      </c>
      <c r="H248" s="135">
        <f>H243</f>
        <v>0</v>
      </c>
      <c r="I248" s="128">
        <f>K7</f>
        <v>0</v>
      </c>
      <c r="J248" s="129">
        <f>K244</f>
        <v>0</v>
      </c>
    </row>
    <row r="249" spans="1:10" ht="14.25" thickBot="1">
      <c r="A249" s="127" t="s">
        <v>69</v>
      </c>
      <c r="G249" s="136">
        <f>F244</f>
        <v>0</v>
      </c>
      <c r="H249" s="137">
        <f>G244</f>
        <v>0</v>
      </c>
      <c r="I249" s="130">
        <f>I244</f>
        <v>0</v>
      </c>
      <c r="J249" s="131">
        <f>J244</f>
        <v>0</v>
      </c>
    </row>
    <row r="250" spans="7:11" ht="13.5">
      <c r="G250" s="132">
        <f>SUM(G248:G249)</f>
        <v>0</v>
      </c>
      <c r="H250" s="133">
        <f>SUM(H248:H249)</f>
        <v>0</v>
      </c>
      <c r="I250" s="132">
        <f>SUM(I248:I249)</f>
        <v>0</v>
      </c>
      <c r="J250" s="133">
        <f>SUM(J248:J249)</f>
        <v>0</v>
      </c>
      <c r="K250" s="39">
        <f>I250-J250</f>
        <v>0</v>
      </c>
    </row>
    <row r="251" spans="7:10" ht="14.25" thickBot="1">
      <c r="G251" s="265" t="s">
        <v>57</v>
      </c>
      <c r="H251" s="266"/>
      <c r="I251" s="265" t="s">
        <v>57</v>
      </c>
      <c r="J251" s="266"/>
    </row>
  </sheetData>
  <sheetProtection/>
  <mergeCells count="6">
    <mergeCell ref="E4:E5"/>
    <mergeCell ref="F4:H4"/>
    <mergeCell ref="I4:K4"/>
    <mergeCell ref="G251:H251"/>
    <mergeCell ref="I251:J251"/>
    <mergeCell ref="A3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246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V34" sqref="V34"/>
    </sheetView>
  </sheetViews>
  <sheetFormatPr defaultColWidth="9.00390625" defaultRowHeight="12.75"/>
  <cols>
    <col min="1" max="1" width="4.625" style="1" bestFit="1" customWidth="1"/>
    <col min="2" max="2" width="4.375" style="1" bestFit="1" customWidth="1"/>
    <col min="3" max="3" width="5.75390625" style="113" bestFit="1" customWidth="1"/>
    <col min="4" max="4" width="7.875" style="2" bestFit="1" customWidth="1"/>
    <col min="5" max="5" width="21.125" style="2" bestFit="1" customWidth="1"/>
    <col min="6" max="6" width="7.625" style="39" customWidth="1"/>
    <col min="7" max="7" width="7.75390625" style="39" customWidth="1"/>
    <col min="8" max="8" width="8.00390625" style="39" customWidth="1"/>
    <col min="9" max="9" width="7.625" style="39" customWidth="1"/>
    <col min="10" max="10" width="7.75390625" style="39" customWidth="1"/>
    <col min="11" max="15" width="9.125" style="39" customWidth="1"/>
    <col min="16" max="16384" width="9.125" style="2" customWidth="1"/>
  </cols>
  <sheetData>
    <row r="1" spans="5:13" ht="13.5">
      <c r="E1" s="103"/>
      <c r="L1" s="122" t="s">
        <v>71</v>
      </c>
      <c r="M1" s="121" t="s">
        <v>73</v>
      </c>
    </row>
    <row r="2" spans="1:13" ht="15.75">
      <c r="A2" s="102" t="s">
        <v>642</v>
      </c>
      <c r="B2" s="102"/>
      <c r="F2" s="101" t="s">
        <v>651</v>
      </c>
      <c r="L2" s="122" t="s">
        <v>72</v>
      </c>
      <c r="M2" s="121" t="s">
        <v>74</v>
      </c>
    </row>
    <row r="3" spans="1:13" ht="14.25" customHeight="1" thickBot="1">
      <c r="A3" s="267" t="s">
        <v>647</v>
      </c>
      <c r="B3" s="267"/>
      <c r="C3" s="267"/>
      <c r="D3" s="267"/>
      <c r="L3" s="122" t="s">
        <v>34</v>
      </c>
      <c r="M3" s="121" t="s">
        <v>67</v>
      </c>
    </row>
    <row r="4" spans="1:16" s="1" customFormat="1" ht="13.5">
      <c r="A4" s="40" t="s">
        <v>35</v>
      </c>
      <c r="B4" s="108" t="s">
        <v>42</v>
      </c>
      <c r="C4" s="114" t="s">
        <v>63</v>
      </c>
      <c r="D4" s="41" t="s">
        <v>36</v>
      </c>
      <c r="E4" s="260" t="s">
        <v>37</v>
      </c>
      <c r="F4" s="262" t="s">
        <v>59</v>
      </c>
      <c r="G4" s="263"/>
      <c r="H4" s="264"/>
      <c r="I4" s="263" t="s">
        <v>68</v>
      </c>
      <c r="J4" s="263"/>
      <c r="K4" s="263"/>
      <c r="L4" s="42" t="s">
        <v>41</v>
      </c>
      <c r="M4" s="43" t="s">
        <v>41</v>
      </c>
      <c r="N4" s="44" t="s">
        <v>64</v>
      </c>
      <c r="O4" s="44" t="s">
        <v>643</v>
      </c>
      <c r="P4" s="44" t="s">
        <v>60</v>
      </c>
    </row>
    <row r="5" spans="1:17" s="1" customFormat="1" ht="14.25" thickBot="1">
      <c r="A5" s="45"/>
      <c r="B5" s="17"/>
      <c r="C5" s="115"/>
      <c r="D5" s="46"/>
      <c r="E5" s="261"/>
      <c r="F5" s="47" t="s">
        <v>38</v>
      </c>
      <c r="G5" s="48" t="s">
        <v>39</v>
      </c>
      <c r="H5" s="49" t="s">
        <v>26</v>
      </c>
      <c r="I5" s="50" t="s">
        <v>38</v>
      </c>
      <c r="J5" s="48" t="s">
        <v>40</v>
      </c>
      <c r="K5" s="51" t="s">
        <v>26</v>
      </c>
      <c r="L5" s="52" t="s">
        <v>43</v>
      </c>
      <c r="M5" s="53" t="s">
        <v>43</v>
      </c>
      <c r="N5" s="54" t="s">
        <v>65</v>
      </c>
      <c r="O5" s="54" t="s">
        <v>644</v>
      </c>
      <c r="P5" s="54" t="s">
        <v>61</v>
      </c>
      <c r="Q5" s="2"/>
    </row>
    <row r="6" spans="1:16" ht="14.25" thickBot="1">
      <c r="A6" s="55" t="s">
        <v>44</v>
      </c>
      <c r="B6" s="109"/>
      <c r="C6" s="116" t="s">
        <v>45</v>
      </c>
      <c r="D6" s="56" t="s">
        <v>46</v>
      </c>
      <c r="E6" s="57" t="s">
        <v>47</v>
      </c>
      <c r="F6" s="58" t="s">
        <v>48</v>
      </c>
      <c r="G6" s="59" t="s">
        <v>49</v>
      </c>
      <c r="H6" s="60" t="s">
        <v>50</v>
      </c>
      <c r="I6" s="61" t="s">
        <v>51</v>
      </c>
      <c r="J6" s="59" t="s">
        <v>52</v>
      </c>
      <c r="K6" s="62" t="s">
        <v>53</v>
      </c>
      <c r="L6" s="63" t="s">
        <v>54</v>
      </c>
      <c r="M6" s="64" t="s">
        <v>55</v>
      </c>
      <c r="N6" s="65" t="s">
        <v>62</v>
      </c>
      <c r="O6" s="65" t="s">
        <v>66</v>
      </c>
      <c r="P6" s="65" t="s">
        <v>645</v>
      </c>
    </row>
    <row r="7" spans="1:19" ht="13.5">
      <c r="A7" s="90" t="s">
        <v>2</v>
      </c>
      <c r="B7" s="110"/>
      <c r="C7" s="117"/>
      <c r="D7" s="66">
        <v>10117</v>
      </c>
      <c r="E7" s="67" t="s">
        <v>650</v>
      </c>
      <c r="F7" s="68"/>
      <c r="G7" s="69"/>
      <c r="H7" s="98">
        <v>0</v>
      </c>
      <c r="I7" s="70"/>
      <c r="J7" s="69"/>
      <c r="K7" s="99">
        <v>0</v>
      </c>
      <c r="L7" s="71"/>
      <c r="M7" s="72"/>
      <c r="N7" s="73"/>
      <c r="O7" s="73"/>
      <c r="P7" s="73"/>
      <c r="Q7" s="39"/>
      <c r="R7" s="39"/>
      <c r="S7" s="39"/>
    </row>
    <row r="8" spans="1:19" ht="13.5">
      <c r="A8" s="91" t="s">
        <v>3</v>
      </c>
      <c r="B8" s="111"/>
      <c r="C8" s="118"/>
      <c r="D8" s="74"/>
      <c r="E8" s="104"/>
      <c r="F8" s="76"/>
      <c r="G8" s="77"/>
      <c r="H8" s="78">
        <f>H7+F8-G8</f>
        <v>0</v>
      </c>
      <c r="I8" s="79"/>
      <c r="J8" s="77"/>
      <c r="K8" s="80">
        <f>K7+I8-J8</f>
        <v>0</v>
      </c>
      <c r="L8" s="71"/>
      <c r="M8" s="81"/>
      <c r="N8" s="82"/>
      <c r="O8" s="82"/>
      <c r="P8" s="82"/>
      <c r="R8" s="39"/>
      <c r="S8" s="39"/>
    </row>
    <row r="9" spans="1:16" ht="13.5">
      <c r="A9" s="91" t="s">
        <v>4</v>
      </c>
      <c r="B9" s="111"/>
      <c r="C9" s="118"/>
      <c r="D9" s="206"/>
      <c r="E9" s="104"/>
      <c r="F9" s="76"/>
      <c r="G9" s="77"/>
      <c r="H9" s="78">
        <f aca="true" t="shared" si="0" ref="H9:H21">H8+F9-G9</f>
        <v>0</v>
      </c>
      <c r="I9" s="79"/>
      <c r="J9" s="77"/>
      <c r="K9" s="80">
        <f aca="true" t="shared" si="1" ref="K9:K21">K8+I9-J9</f>
        <v>0</v>
      </c>
      <c r="L9" s="71"/>
      <c r="M9" s="81"/>
      <c r="N9" s="82"/>
      <c r="O9" s="82"/>
      <c r="P9" s="82"/>
    </row>
    <row r="10" spans="1:16" ht="13.5">
      <c r="A10" s="91" t="s">
        <v>5</v>
      </c>
      <c r="B10" s="111"/>
      <c r="C10" s="118"/>
      <c r="D10" s="74"/>
      <c r="E10" s="75"/>
      <c r="F10" s="76"/>
      <c r="G10" s="77"/>
      <c r="H10" s="78">
        <f t="shared" si="0"/>
        <v>0</v>
      </c>
      <c r="I10" s="79"/>
      <c r="J10" s="77"/>
      <c r="K10" s="80">
        <f t="shared" si="1"/>
        <v>0</v>
      </c>
      <c r="L10" s="71"/>
      <c r="M10" s="81"/>
      <c r="N10" s="82"/>
      <c r="O10" s="82"/>
      <c r="P10" s="82"/>
    </row>
    <row r="11" spans="1:16" ht="13.5">
      <c r="A11" s="91" t="s">
        <v>6</v>
      </c>
      <c r="B11" s="111"/>
      <c r="C11" s="118"/>
      <c r="D11" s="74"/>
      <c r="E11" s="75"/>
      <c r="F11" s="76"/>
      <c r="G11" s="77"/>
      <c r="H11" s="78">
        <f t="shared" si="0"/>
        <v>0</v>
      </c>
      <c r="I11" s="79"/>
      <c r="J11" s="77"/>
      <c r="K11" s="80">
        <f t="shared" si="1"/>
        <v>0</v>
      </c>
      <c r="L11" s="71"/>
      <c r="M11" s="81"/>
      <c r="N11" s="82"/>
      <c r="O11" s="82"/>
      <c r="P11" s="82"/>
    </row>
    <row r="12" spans="1:16" ht="13.5">
      <c r="A12" s="91" t="s">
        <v>7</v>
      </c>
      <c r="B12" s="111"/>
      <c r="C12" s="118"/>
      <c r="D12" s="74"/>
      <c r="E12" s="75"/>
      <c r="F12" s="76"/>
      <c r="G12" s="77"/>
      <c r="H12" s="78">
        <f>H11+F12-G12</f>
        <v>0</v>
      </c>
      <c r="I12" s="79"/>
      <c r="J12" s="77"/>
      <c r="K12" s="80">
        <f t="shared" si="1"/>
        <v>0</v>
      </c>
      <c r="L12" s="71"/>
      <c r="M12" s="81"/>
      <c r="N12" s="82"/>
      <c r="O12" s="82"/>
      <c r="P12" s="82"/>
    </row>
    <row r="13" spans="1:16" ht="13.5">
      <c r="A13" s="91" t="s">
        <v>8</v>
      </c>
      <c r="B13" s="111"/>
      <c r="C13" s="118"/>
      <c r="D13" s="74"/>
      <c r="E13" s="75"/>
      <c r="F13" s="76"/>
      <c r="G13" s="77"/>
      <c r="H13" s="78">
        <f t="shared" si="0"/>
        <v>0</v>
      </c>
      <c r="I13" s="79"/>
      <c r="J13" s="77"/>
      <c r="K13" s="80">
        <f t="shared" si="1"/>
        <v>0</v>
      </c>
      <c r="L13" s="71"/>
      <c r="M13" s="81"/>
      <c r="N13" s="82"/>
      <c r="O13" s="82"/>
      <c r="P13" s="82"/>
    </row>
    <row r="14" spans="1:16" ht="13.5">
      <c r="A14" s="91" t="s">
        <v>9</v>
      </c>
      <c r="B14" s="111"/>
      <c r="C14" s="118"/>
      <c r="D14" s="74"/>
      <c r="E14" s="75"/>
      <c r="F14" s="76"/>
      <c r="G14" s="77"/>
      <c r="H14" s="78">
        <f t="shared" si="0"/>
        <v>0</v>
      </c>
      <c r="I14" s="79"/>
      <c r="J14" s="77"/>
      <c r="K14" s="80">
        <f t="shared" si="1"/>
        <v>0</v>
      </c>
      <c r="L14" s="71"/>
      <c r="M14" s="81"/>
      <c r="N14" s="82"/>
      <c r="O14" s="82"/>
      <c r="P14" s="82"/>
    </row>
    <row r="15" spans="1:16" ht="13.5">
      <c r="A15" s="91" t="s">
        <v>10</v>
      </c>
      <c r="B15" s="111"/>
      <c r="C15" s="118"/>
      <c r="D15" s="74"/>
      <c r="E15" s="75"/>
      <c r="F15" s="76"/>
      <c r="G15" s="77"/>
      <c r="H15" s="78">
        <f t="shared" si="0"/>
        <v>0</v>
      </c>
      <c r="I15" s="79"/>
      <c r="J15" s="77"/>
      <c r="K15" s="80">
        <f t="shared" si="1"/>
        <v>0</v>
      </c>
      <c r="L15" s="71"/>
      <c r="M15" s="81"/>
      <c r="N15" s="82"/>
      <c r="O15" s="82"/>
      <c r="P15" s="82"/>
    </row>
    <row r="16" spans="1:16" ht="13.5">
      <c r="A16" s="91" t="s">
        <v>11</v>
      </c>
      <c r="B16" s="111"/>
      <c r="C16" s="118"/>
      <c r="D16" s="74"/>
      <c r="E16" s="75"/>
      <c r="F16" s="76"/>
      <c r="G16" s="77"/>
      <c r="H16" s="78">
        <f t="shared" si="0"/>
        <v>0</v>
      </c>
      <c r="I16" s="79"/>
      <c r="J16" s="77"/>
      <c r="K16" s="80">
        <f t="shared" si="1"/>
        <v>0</v>
      </c>
      <c r="L16" s="71"/>
      <c r="M16" s="81"/>
      <c r="N16" s="82"/>
      <c r="O16" s="82"/>
      <c r="P16" s="82"/>
    </row>
    <row r="17" spans="1:16" ht="13.5">
      <c r="A17" s="91" t="s">
        <v>12</v>
      </c>
      <c r="B17" s="111"/>
      <c r="C17" s="118"/>
      <c r="D17" s="74"/>
      <c r="E17" s="75"/>
      <c r="F17" s="76"/>
      <c r="G17" s="77"/>
      <c r="H17" s="78">
        <f t="shared" si="0"/>
        <v>0</v>
      </c>
      <c r="I17" s="79"/>
      <c r="J17" s="77"/>
      <c r="K17" s="80">
        <f t="shared" si="1"/>
        <v>0</v>
      </c>
      <c r="L17" s="71"/>
      <c r="M17" s="81"/>
      <c r="N17" s="82"/>
      <c r="O17" s="82"/>
      <c r="P17" s="82"/>
    </row>
    <row r="18" spans="1:16" ht="13.5">
      <c r="A18" s="91" t="s">
        <v>13</v>
      </c>
      <c r="B18" s="111"/>
      <c r="C18" s="118"/>
      <c r="D18" s="74"/>
      <c r="E18" s="75"/>
      <c r="F18" s="76"/>
      <c r="G18" s="77"/>
      <c r="H18" s="78">
        <f t="shared" si="0"/>
        <v>0</v>
      </c>
      <c r="I18" s="79"/>
      <c r="J18" s="77"/>
      <c r="K18" s="80">
        <f t="shared" si="1"/>
        <v>0</v>
      </c>
      <c r="L18" s="71"/>
      <c r="M18" s="81"/>
      <c r="N18" s="82"/>
      <c r="O18" s="82"/>
      <c r="P18" s="82"/>
    </row>
    <row r="19" spans="1:16" ht="13.5">
      <c r="A19" s="91" t="s">
        <v>14</v>
      </c>
      <c r="B19" s="111"/>
      <c r="C19" s="118"/>
      <c r="D19" s="74"/>
      <c r="E19" s="75"/>
      <c r="F19" s="76"/>
      <c r="G19" s="77"/>
      <c r="H19" s="78">
        <f t="shared" si="0"/>
        <v>0</v>
      </c>
      <c r="I19" s="79"/>
      <c r="J19" s="77"/>
      <c r="K19" s="80">
        <f t="shared" si="1"/>
        <v>0</v>
      </c>
      <c r="L19" s="71"/>
      <c r="M19" s="81"/>
      <c r="N19" s="82"/>
      <c r="O19" s="82"/>
      <c r="P19" s="82"/>
    </row>
    <row r="20" spans="1:16" ht="13.5">
      <c r="A20" s="91" t="s">
        <v>31</v>
      </c>
      <c r="B20" s="111"/>
      <c r="C20" s="118"/>
      <c r="D20" s="74"/>
      <c r="E20" s="75"/>
      <c r="F20" s="76"/>
      <c r="G20" s="77"/>
      <c r="H20" s="78">
        <f t="shared" si="0"/>
        <v>0</v>
      </c>
      <c r="I20" s="79"/>
      <c r="J20" s="77"/>
      <c r="K20" s="80">
        <f t="shared" si="1"/>
        <v>0</v>
      </c>
      <c r="L20" s="71"/>
      <c r="M20" s="81"/>
      <c r="N20" s="82"/>
      <c r="O20" s="82"/>
      <c r="P20" s="82"/>
    </row>
    <row r="21" spans="1:16" ht="13.5">
      <c r="A21" s="91" t="s">
        <v>32</v>
      </c>
      <c r="B21" s="111"/>
      <c r="C21" s="118"/>
      <c r="D21" s="74"/>
      <c r="E21" s="75"/>
      <c r="F21" s="76"/>
      <c r="G21" s="77"/>
      <c r="H21" s="78">
        <f t="shared" si="0"/>
        <v>0</v>
      </c>
      <c r="I21" s="79"/>
      <c r="J21" s="77"/>
      <c r="K21" s="80">
        <f t="shared" si="1"/>
        <v>0</v>
      </c>
      <c r="L21" s="71"/>
      <c r="M21" s="81"/>
      <c r="N21" s="82"/>
      <c r="O21" s="82"/>
      <c r="P21" s="82"/>
    </row>
    <row r="22" spans="1:16" ht="13.5">
      <c r="A22" s="91" t="s">
        <v>33</v>
      </c>
      <c r="B22" s="111"/>
      <c r="C22" s="118"/>
      <c r="D22" s="74"/>
      <c r="E22" s="75"/>
      <c r="F22" s="76"/>
      <c r="G22" s="77"/>
      <c r="H22" s="78">
        <f>H21+F22-G22</f>
        <v>0</v>
      </c>
      <c r="I22" s="79"/>
      <c r="J22" s="77"/>
      <c r="K22" s="80">
        <f>K21+I22-J22</f>
        <v>0</v>
      </c>
      <c r="L22" s="71"/>
      <c r="M22" s="81"/>
      <c r="N22" s="82"/>
      <c r="O22" s="82"/>
      <c r="P22" s="82"/>
    </row>
    <row r="23" spans="1:16" ht="13.5">
      <c r="A23" s="91" t="s">
        <v>143</v>
      </c>
      <c r="B23" s="111"/>
      <c r="C23" s="118"/>
      <c r="D23" s="74"/>
      <c r="E23" s="75"/>
      <c r="F23" s="76"/>
      <c r="G23" s="77"/>
      <c r="H23" s="78">
        <f aca="true" t="shared" si="2" ref="H23:H30">H22+F23-G23</f>
        <v>0</v>
      </c>
      <c r="I23" s="79"/>
      <c r="J23" s="77"/>
      <c r="K23" s="80">
        <f aca="true" t="shared" si="3" ref="K23:K30">K22+I23-J23</f>
        <v>0</v>
      </c>
      <c r="L23" s="71"/>
      <c r="M23" s="81"/>
      <c r="N23" s="82"/>
      <c r="O23" s="82"/>
      <c r="P23" s="82"/>
    </row>
    <row r="24" spans="1:16" ht="13.5">
      <c r="A24" s="91" t="s">
        <v>144</v>
      </c>
      <c r="B24" s="111"/>
      <c r="C24" s="118"/>
      <c r="D24" s="74"/>
      <c r="E24" s="75"/>
      <c r="F24" s="76"/>
      <c r="G24" s="77"/>
      <c r="H24" s="78">
        <f t="shared" si="2"/>
        <v>0</v>
      </c>
      <c r="I24" s="79"/>
      <c r="J24" s="77"/>
      <c r="K24" s="80">
        <f t="shared" si="3"/>
        <v>0</v>
      </c>
      <c r="L24" s="71"/>
      <c r="M24" s="81"/>
      <c r="N24" s="82"/>
      <c r="O24" s="82"/>
      <c r="P24" s="82"/>
    </row>
    <row r="25" spans="1:16" ht="13.5">
      <c r="A25" s="91" t="s">
        <v>401</v>
      </c>
      <c r="B25" s="111"/>
      <c r="C25" s="118"/>
      <c r="D25" s="74"/>
      <c r="E25" s="75"/>
      <c r="F25" s="76"/>
      <c r="G25" s="77"/>
      <c r="H25" s="78">
        <f t="shared" si="2"/>
        <v>0</v>
      </c>
      <c r="I25" s="79"/>
      <c r="J25" s="77"/>
      <c r="K25" s="80">
        <f t="shared" si="3"/>
        <v>0</v>
      </c>
      <c r="L25" s="71"/>
      <c r="M25" s="81"/>
      <c r="N25" s="82"/>
      <c r="O25" s="82"/>
      <c r="P25" s="82"/>
    </row>
    <row r="26" spans="1:16" ht="13.5">
      <c r="A26" s="91" t="s">
        <v>402</v>
      </c>
      <c r="B26" s="111"/>
      <c r="C26" s="118"/>
      <c r="D26" s="74"/>
      <c r="E26" s="75"/>
      <c r="F26" s="76"/>
      <c r="G26" s="77"/>
      <c r="H26" s="78">
        <f t="shared" si="2"/>
        <v>0</v>
      </c>
      <c r="I26" s="79"/>
      <c r="J26" s="77"/>
      <c r="K26" s="80">
        <f t="shared" si="3"/>
        <v>0</v>
      </c>
      <c r="L26" s="71"/>
      <c r="M26" s="81"/>
      <c r="N26" s="82"/>
      <c r="O26" s="82"/>
      <c r="P26" s="82"/>
    </row>
    <row r="27" spans="1:16" ht="13.5">
      <c r="A27" s="91" t="s">
        <v>403</v>
      </c>
      <c r="B27" s="111"/>
      <c r="C27" s="118"/>
      <c r="D27" s="74"/>
      <c r="E27" s="75"/>
      <c r="F27" s="76"/>
      <c r="G27" s="77"/>
      <c r="H27" s="78">
        <f t="shared" si="2"/>
        <v>0</v>
      </c>
      <c r="I27" s="79"/>
      <c r="J27" s="77"/>
      <c r="K27" s="80">
        <f t="shared" si="3"/>
        <v>0</v>
      </c>
      <c r="L27" s="71"/>
      <c r="M27" s="81"/>
      <c r="N27" s="82"/>
      <c r="O27" s="82"/>
      <c r="P27" s="82"/>
    </row>
    <row r="28" spans="1:16" ht="13.5">
      <c r="A28" s="91" t="s">
        <v>404</v>
      </c>
      <c r="B28" s="111"/>
      <c r="C28" s="118"/>
      <c r="D28" s="74"/>
      <c r="E28" s="75"/>
      <c r="F28" s="76"/>
      <c r="G28" s="77"/>
      <c r="H28" s="78">
        <f t="shared" si="2"/>
        <v>0</v>
      </c>
      <c r="I28" s="79"/>
      <c r="J28" s="77"/>
      <c r="K28" s="80">
        <f t="shared" si="3"/>
        <v>0</v>
      </c>
      <c r="L28" s="71"/>
      <c r="M28" s="81"/>
      <c r="N28" s="82"/>
      <c r="O28" s="82"/>
      <c r="P28" s="82"/>
    </row>
    <row r="29" spans="1:16" ht="13.5">
      <c r="A29" s="91" t="s">
        <v>405</v>
      </c>
      <c r="B29" s="111"/>
      <c r="C29" s="118"/>
      <c r="D29" s="74"/>
      <c r="E29" s="75"/>
      <c r="F29" s="76"/>
      <c r="G29" s="77"/>
      <c r="H29" s="78">
        <f t="shared" si="2"/>
        <v>0</v>
      </c>
      <c r="I29" s="79"/>
      <c r="J29" s="77"/>
      <c r="K29" s="80">
        <f t="shared" si="3"/>
        <v>0</v>
      </c>
      <c r="L29" s="71"/>
      <c r="M29" s="81"/>
      <c r="N29" s="82"/>
      <c r="O29" s="82"/>
      <c r="P29" s="82"/>
    </row>
    <row r="30" spans="1:16" ht="13.5">
      <c r="A30" s="91" t="s">
        <v>406</v>
      </c>
      <c r="B30" s="111"/>
      <c r="C30" s="118"/>
      <c r="D30" s="74"/>
      <c r="E30" s="75"/>
      <c r="F30" s="76"/>
      <c r="G30" s="77"/>
      <c r="H30" s="78">
        <f t="shared" si="2"/>
        <v>0</v>
      </c>
      <c r="I30" s="79"/>
      <c r="J30" s="77"/>
      <c r="K30" s="80">
        <f t="shared" si="3"/>
        <v>0</v>
      </c>
      <c r="L30" s="71"/>
      <c r="M30" s="81"/>
      <c r="N30" s="82"/>
      <c r="O30" s="82"/>
      <c r="P30" s="82"/>
    </row>
    <row r="31" spans="1:16" ht="13.5">
      <c r="A31" s="91" t="s">
        <v>407</v>
      </c>
      <c r="B31" s="111"/>
      <c r="C31" s="118"/>
      <c r="D31" s="74"/>
      <c r="E31" s="75"/>
      <c r="F31" s="76"/>
      <c r="G31" s="77"/>
      <c r="H31" s="78">
        <f>H30+F31-G31</f>
        <v>0</v>
      </c>
      <c r="I31" s="79"/>
      <c r="J31" s="77"/>
      <c r="K31" s="80">
        <f>K30+I31-J31</f>
        <v>0</v>
      </c>
      <c r="L31" s="71"/>
      <c r="M31" s="81"/>
      <c r="N31" s="82"/>
      <c r="O31" s="82"/>
      <c r="P31" s="82"/>
    </row>
    <row r="32" spans="1:16" ht="13.5">
      <c r="A32" s="91" t="s">
        <v>408</v>
      </c>
      <c r="B32" s="111"/>
      <c r="C32" s="118"/>
      <c r="D32" s="74"/>
      <c r="E32" s="75"/>
      <c r="F32" s="76"/>
      <c r="G32" s="77"/>
      <c r="H32" s="78">
        <f aca="true" t="shared" si="4" ref="H32:H39">H31+F32-G32</f>
        <v>0</v>
      </c>
      <c r="I32" s="79"/>
      <c r="J32" s="77"/>
      <c r="K32" s="80">
        <f aca="true" t="shared" si="5" ref="K32:K39">K31+I32-J32</f>
        <v>0</v>
      </c>
      <c r="L32" s="71"/>
      <c r="M32" s="81"/>
      <c r="N32" s="82"/>
      <c r="O32" s="82"/>
      <c r="P32" s="82"/>
    </row>
    <row r="33" spans="1:16" ht="13.5">
      <c r="A33" s="91" t="s">
        <v>409</v>
      </c>
      <c r="B33" s="111"/>
      <c r="C33" s="118"/>
      <c r="D33" s="74"/>
      <c r="E33" s="75"/>
      <c r="F33" s="76"/>
      <c r="G33" s="77"/>
      <c r="H33" s="78">
        <f t="shared" si="4"/>
        <v>0</v>
      </c>
      <c r="I33" s="79"/>
      <c r="J33" s="77"/>
      <c r="K33" s="80">
        <f t="shared" si="5"/>
        <v>0</v>
      </c>
      <c r="L33" s="71"/>
      <c r="M33" s="81"/>
      <c r="N33" s="82"/>
      <c r="O33" s="82"/>
      <c r="P33" s="82"/>
    </row>
    <row r="34" spans="1:16" ht="13.5">
      <c r="A34" s="91" t="s">
        <v>410</v>
      </c>
      <c r="B34" s="111"/>
      <c r="C34" s="118"/>
      <c r="D34" s="74"/>
      <c r="E34" s="75"/>
      <c r="F34" s="76"/>
      <c r="G34" s="77"/>
      <c r="H34" s="78">
        <f t="shared" si="4"/>
        <v>0</v>
      </c>
      <c r="I34" s="79"/>
      <c r="J34" s="77"/>
      <c r="K34" s="80">
        <f t="shared" si="5"/>
        <v>0</v>
      </c>
      <c r="L34" s="71"/>
      <c r="M34" s="81"/>
      <c r="N34" s="82"/>
      <c r="O34" s="82"/>
      <c r="P34" s="82"/>
    </row>
    <row r="35" spans="1:16" ht="13.5">
      <c r="A35" s="91" t="s">
        <v>411</v>
      </c>
      <c r="B35" s="111"/>
      <c r="C35" s="118"/>
      <c r="D35" s="74"/>
      <c r="E35" s="75"/>
      <c r="F35" s="76"/>
      <c r="G35" s="77"/>
      <c r="H35" s="78">
        <f t="shared" si="4"/>
        <v>0</v>
      </c>
      <c r="I35" s="79"/>
      <c r="J35" s="77"/>
      <c r="K35" s="80">
        <f t="shared" si="5"/>
        <v>0</v>
      </c>
      <c r="L35" s="71"/>
      <c r="M35" s="81"/>
      <c r="N35" s="82"/>
      <c r="O35" s="82"/>
      <c r="P35" s="82"/>
    </row>
    <row r="36" spans="1:16" ht="13.5">
      <c r="A36" s="91" t="s">
        <v>412</v>
      </c>
      <c r="B36" s="111"/>
      <c r="C36" s="118"/>
      <c r="D36" s="74"/>
      <c r="E36" s="75"/>
      <c r="F36" s="76"/>
      <c r="G36" s="77"/>
      <c r="H36" s="78">
        <f t="shared" si="4"/>
        <v>0</v>
      </c>
      <c r="I36" s="79"/>
      <c r="J36" s="77"/>
      <c r="K36" s="80">
        <f t="shared" si="5"/>
        <v>0</v>
      </c>
      <c r="L36" s="71"/>
      <c r="M36" s="81"/>
      <c r="N36" s="82"/>
      <c r="O36" s="82"/>
      <c r="P36" s="82"/>
    </row>
    <row r="37" spans="1:16" ht="13.5">
      <c r="A37" s="91" t="s">
        <v>413</v>
      </c>
      <c r="B37" s="111"/>
      <c r="C37" s="118"/>
      <c r="D37" s="74"/>
      <c r="E37" s="75"/>
      <c r="F37" s="76"/>
      <c r="G37" s="77"/>
      <c r="H37" s="78">
        <f t="shared" si="4"/>
        <v>0</v>
      </c>
      <c r="I37" s="79"/>
      <c r="J37" s="77"/>
      <c r="K37" s="80">
        <f t="shared" si="5"/>
        <v>0</v>
      </c>
      <c r="L37" s="71"/>
      <c r="M37" s="81"/>
      <c r="N37" s="82"/>
      <c r="O37" s="82"/>
      <c r="P37" s="82"/>
    </row>
    <row r="38" spans="1:16" ht="13.5">
      <c r="A38" s="91" t="s">
        <v>414</v>
      </c>
      <c r="B38" s="111"/>
      <c r="C38" s="118"/>
      <c r="D38" s="74"/>
      <c r="E38" s="75"/>
      <c r="F38" s="76"/>
      <c r="G38" s="77"/>
      <c r="H38" s="78">
        <f t="shared" si="4"/>
        <v>0</v>
      </c>
      <c r="I38" s="79"/>
      <c r="J38" s="77"/>
      <c r="K38" s="80">
        <f t="shared" si="5"/>
        <v>0</v>
      </c>
      <c r="L38" s="71"/>
      <c r="M38" s="81"/>
      <c r="N38" s="82"/>
      <c r="O38" s="82"/>
      <c r="P38" s="82"/>
    </row>
    <row r="39" spans="1:16" ht="13.5">
      <c r="A39" s="91" t="s">
        <v>415</v>
      </c>
      <c r="B39" s="111"/>
      <c r="C39" s="118"/>
      <c r="D39" s="74"/>
      <c r="E39" s="75"/>
      <c r="F39" s="76"/>
      <c r="G39" s="77"/>
      <c r="H39" s="78">
        <f t="shared" si="4"/>
        <v>0</v>
      </c>
      <c r="I39" s="79"/>
      <c r="J39" s="77"/>
      <c r="K39" s="80">
        <f t="shared" si="5"/>
        <v>0</v>
      </c>
      <c r="L39" s="71"/>
      <c r="M39" s="81"/>
      <c r="N39" s="82"/>
      <c r="O39" s="82"/>
      <c r="P39" s="82"/>
    </row>
    <row r="40" spans="1:16" ht="13.5">
      <c r="A40" s="91" t="s">
        <v>416</v>
      </c>
      <c r="B40" s="111"/>
      <c r="C40" s="118"/>
      <c r="D40" s="74"/>
      <c r="E40" s="75"/>
      <c r="F40" s="76"/>
      <c r="G40" s="77"/>
      <c r="H40" s="78">
        <f>H39+F40-G40</f>
        <v>0</v>
      </c>
      <c r="I40" s="79"/>
      <c r="J40" s="77"/>
      <c r="K40" s="80">
        <f>K39+I40-J40</f>
        <v>0</v>
      </c>
      <c r="L40" s="71"/>
      <c r="M40" s="81"/>
      <c r="N40" s="82"/>
      <c r="O40" s="82"/>
      <c r="P40" s="82"/>
    </row>
    <row r="41" spans="1:16" ht="13.5">
      <c r="A41" s="91" t="s">
        <v>417</v>
      </c>
      <c r="B41" s="111"/>
      <c r="C41" s="118"/>
      <c r="D41" s="74"/>
      <c r="E41" s="75"/>
      <c r="F41" s="76"/>
      <c r="G41" s="77"/>
      <c r="H41" s="78">
        <f aca="true" t="shared" si="6" ref="H41:H48">H40+F41-G41</f>
        <v>0</v>
      </c>
      <c r="I41" s="79"/>
      <c r="J41" s="77"/>
      <c r="K41" s="80">
        <f aca="true" t="shared" si="7" ref="K41:K48">K40+I41-J41</f>
        <v>0</v>
      </c>
      <c r="L41" s="71"/>
      <c r="M41" s="81"/>
      <c r="N41" s="82"/>
      <c r="O41" s="82"/>
      <c r="P41" s="82"/>
    </row>
    <row r="42" spans="1:16" ht="13.5">
      <c r="A42" s="91" t="s">
        <v>418</v>
      </c>
      <c r="B42" s="111"/>
      <c r="C42" s="118"/>
      <c r="D42" s="74"/>
      <c r="E42" s="75"/>
      <c r="F42" s="76"/>
      <c r="G42" s="77"/>
      <c r="H42" s="78">
        <f t="shared" si="6"/>
        <v>0</v>
      </c>
      <c r="I42" s="79"/>
      <c r="J42" s="77"/>
      <c r="K42" s="80">
        <f t="shared" si="7"/>
        <v>0</v>
      </c>
      <c r="L42" s="71"/>
      <c r="M42" s="81"/>
      <c r="N42" s="82"/>
      <c r="O42" s="82"/>
      <c r="P42" s="82"/>
    </row>
    <row r="43" spans="1:16" ht="13.5">
      <c r="A43" s="91" t="s">
        <v>419</v>
      </c>
      <c r="B43" s="111"/>
      <c r="C43" s="118"/>
      <c r="D43" s="74"/>
      <c r="E43" s="75"/>
      <c r="F43" s="76"/>
      <c r="G43" s="77"/>
      <c r="H43" s="78">
        <f t="shared" si="6"/>
        <v>0</v>
      </c>
      <c r="I43" s="79"/>
      <c r="J43" s="77"/>
      <c r="K43" s="80">
        <f t="shared" si="7"/>
        <v>0</v>
      </c>
      <c r="L43" s="71"/>
      <c r="M43" s="81"/>
      <c r="N43" s="82"/>
      <c r="O43" s="82"/>
      <c r="P43" s="82"/>
    </row>
    <row r="44" spans="1:16" ht="13.5">
      <c r="A44" s="91" t="s">
        <v>420</v>
      </c>
      <c r="B44" s="111"/>
      <c r="C44" s="118"/>
      <c r="D44" s="74"/>
      <c r="E44" s="75"/>
      <c r="F44" s="76"/>
      <c r="G44" s="77"/>
      <c r="H44" s="78">
        <f t="shared" si="6"/>
        <v>0</v>
      </c>
      <c r="I44" s="79"/>
      <c r="J44" s="77"/>
      <c r="K44" s="80">
        <f t="shared" si="7"/>
        <v>0</v>
      </c>
      <c r="L44" s="71"/>
      <c r="M44" s="81"/>
      <c r="N44" s="82"/>
      <c r="O44" s="82"/>
      <c r="P44" s="82"/>
    </row>
    <row r="45" spans="1:16" ht="13.5">
      <c r="A45" s="91" t="s">
        <v>421</v>
      </c>
      <c r="B45" s="111"/>
      <c r="C45" s="118"/>
      <c r="D45" s="74"/>
      <c r="E45" s="75"/>
      <c r="F45" s="76"/>
      <c r="G45" s="77"/>
      <c r="H45" s="78">
        <f t="shared" si="6"/>
        <v>0</v>
      </c>
      <c r="I45" s="79"/>
      <c r="J45" s="77"/>
      <c r="K45" s="80">
        <f t="shared" si="7"/>
        <v>0</v>
      </c>
      <c r="L45" s="71"/>
      <c r="M45" s="81"/>
      <c r="N45" s="82"/>
      <c r="O45" s="82"/>
      <c r="P45" s="82"/>
    </row>
    <row r="46" spans="1:16" ht="13.5">
      <c r="A46" s="91" t="s">
        <v>422</v>
      </c>
      <c r="B46" s="111"/>
      <c r="C46" s="118"/>
      <c r="D46" s="74"/>
      <c r="E46" s="75"/>
      <c r="F46" s="76"/>
      <c r="G46" s="77"/>
      <c r="H46" s="78">
        <f t="shared" si="6"/>
        <v>0</v>
      </c>
      <c r="I46" s="79"/>
      <c r="J46" s="77"/>
      <c r="K46" s="80">
        <f t="shared" si="7"/>
        <v>0</v>
      </c>
      <c r="L46" s="71"/>
      <c r="M46" s="81"/>
      <c r="N46" s="82"/>
      <c r="O46" s="82"/>
      <c r="P46" s="82"/>
    </row>
    <row r="47" spans="1:16" ht="13.5">
      <c r="A47" s="91" t="s">
        <v>423</v>
      </c>
      <c r="B47" s="111"/>
      <c r="C47" s="118"/>
      <c r="D47" s="74"/>
      <c r="E47" s="75"/>
      <c r="F47" s="76"/>
      <c r="G47" s="77"/>
      <c r="H47" s="78">
        <f t="shared" si="6"/>
        <v>0</v>
      </c>
      <c r="I47" s="79"/>
      <c r="J47" s="77"/>
      <c r="K47" s="80">
        <f t="shared" si="7"/>
        <v>0</v>
      </c>
      <c r="L47" s="71"/>
      <c r="M47" s="81"/>
      <c r="N47" s="82"/>
      <c r="O47" s="82"/>
      <c r="P47" s="82"/>
    </row>
    <row r="48" spans="1:16" ht="13.5">
      <c r="A48" s="91" t="s">
        <v>424</v>
      </c>
      <c r="B48" s="111"/>
      <c r="C48" s="118"/>
      <c r="D48" s="74"/>
      <c r="E48" s="75"/>
      <c r="F48" s="76"/>
      <c r="G48" s="77"/>
      <c r="H48" s="78">
        <f t="shared" si="6"/>
        <v>0</v>
      </c>
      <c r="I48" s="79"/>
      <c r="J48" s="77"/>
      <c r="K48" s="80">
        <f t="shared" si="7"/>
        <v>0</v>
      </c>
      <c r="L48" s="71"/>
      <c r="M48" s="81"/>
      <c r="N48" s="82"/>
      <c r="O48" s="82"/>
      <c r="P48" s="82"/>
    </row>
    <row r="49" spans="1:16" ht="13.5">
      <c r="A49" s="91" t="s">
        <v>425</v>
      </c>
      <c r="B49" s="111"/>
      <c r="C49" s="118"/>
      <c r="D49" s="74"/>
      <c r="E49" s="75"/>
      <c r="F49" s="76"/>
      <c r="G49" s="77"/>
      <c r="H49" s="78">
        <f>H48+F49-G49</f>
        <v>0</v>
      </c>
      <c r="I49" s="79"/>
      <c r="J49" s="77"/>
      <c r="K49" s="80">
        <f>K48+I49-J49</f>
        <v>0</v>
      </c>
      <c r="L49" s="71"/>
      <c r="M49" s="81"/>
      <c r="N49" s="82"/>
      <c r="O49" s="82"/>
      <c r="P49" s="82"/>
    </row>
    <row r="50" spans="1:16" ht="13.5">
      <c r="A50" s="91" t="s">
        <v>426</v>
      </c>
      <c r="B50" s="111"/>
      <c r="C50" s="118"/>
      <c r="D50" s="74"/>
      <c r="E50" s="75"/>
      <c r="F50" s="76"/>
      <c r="G50" s="77"/>
      <c r="H50" s="78">
        <f aca="true" t="shared" si="8" ref="H50:H56">H49+F50-G50</f>
        <v>0</v>
      </c>
      <c r="I50" s="79"/>
      <c r="J50" s="77"/>
      <c r="K50" s="80">
        <f aca="true" t="shared" si="9" ref="K50:K56">K49+I50-J50</f>
        <v>0</v>
      </c>
      <c r="L50" s="71"/>
      <c r="M50" s="81"/>
      <c r="N50" s="82"/>
      <c r="O50" s="82"/>
      <c r="P50" s="82"/>
    </row>
    <row r="51" spans="1:16" ht="13.5">
      <c r="A51" s="91" t="s">
        <v>427</v>
      </c>
      <c r="B51" s="111"/>
      <c r="C51" s="118"/>
      <c r="D51" s="74"/>
      <c r="E51" s="75"/>
      <c r="F51" s="76"/>
      <c r="G51" s="77"/>
      <c r="H51" s="78">
        <f t="shared" si="8"/>
        <v>0</v>
      </c>
      <c r="I51" s="79"/>
      <c r="J51" s="77"/>
      <c r="K51" s="80">
        <f t="shared" si="9"/>
        <v>0</v>
      </c>
      <c r="L51" s="71"/>
      <c r="M51" s="81"/>
      <c r="N51" s="82"/>
      <c r="O51" s="82"/>
      <c r="P51" s="82"/>
    </row>
    <row r="52" spans="1:16" ht="13.5">
      <c r="A52" s="91" t="s">
        <v>428</v>
      </c>
      <c r="B52" s="111"/>
      <c r="C52" s="118"/>
      <c r="D52" s="74"/>
      <c r="E52" s="75"/>
      <c r="F52" s="76"/>
      <c r="G52" s="77"/>
      <c r="H52" s="78">
        <f t="shared" si="8"/>
        <v>0</v>
      </c>
      <c r="I52" s="79"/>
      <c r="J52" s="77"/>
      <c r="K52" s="80">
        <f t="shared" si="9"/>
        <v>0</v>
      </c>
      <c r="L52" s="71"/>
      <c r="M52" s="81"/>
      <c r="N52" s="82"/>
      <c r="O52" s="82"/>
      <c r="P52" s="82"/>
    </row>
    <row r="53" spans="1:16" ht="13.5">
      <c r="A53" s="91" t="s">
        <v>429</v>
      </c>
      <c r="B53" s="111"/>
      <c r="C53" s="118"/>
      <c r="D53" s="74"/>
      <c r="E53" s="75"/>
      <c r="F53" s="76"/>
      <c r="G53" s="77"/>
      <c r="H53" s="78">
        <f t="shared" si="8"/>
        <v>0</v>
      </c>
      <c r="I53" s="79"/>
      <c r="J53" s="77"/>
      <c r="K53" s="80">
        <f t="shared" si="9"/>
        <v>0</v>
      </c>
      <c r="L53" s="71"/>
      <c r="M53" s="81"/>
      <c r="N53" s="82"/>
      <c r="O53" s="82"/>
      <c r="P53" s="82"/>
    </row>
    <row r="54" spans="1:16" ht="13.5">
      <c r="A54" s="91" t="s">
        <v>430</v>
      </c>
      <c r="B54" s="111"/>
      <c r="C54" s="118"/>
      <c r="D54" s="74"/>
      <c r="E54" s="75"/>
      <c r="F54" s="76"/>
      <c r="G54" s="77"/>
      <c r="H54" s="78">
        <f t="shared" si="8"/>
        <v>0</v>
      </c>
      <c r="I54" s="79"/>
      <c r="J54" s="77"/>
      <c r="K54" s="80">
        <f t="shared" si="9"/>
        <v>0</v>
      </c>
      <c r="L54" s="71"/>
      <c r="M54" s="81"/>
      <c r="N54" s="82"/>
      <c r="O54" s="82"/>
      <c r="P54" s="82"/>
    </row>
    <row r="55" spans="1:16" ht="13.5">
      <c r="A55" s="91" t="s">
        <v>431</v>
      </c>
      <c r="B55" s="111"/>
      <c r="C55" s="118"/>
      <c r="D55" s="74"/>
      <c r="E55" s="75"/>
      <c r="F55" s="76"/>
      <c r="G55" s="77"/>
      <c r="H55" s="78">
        <f t="shared" si="8"/>
        <v>0</v>
      </c>
      <c r="I55" s="79"/>
      <c r="J55" s="77"/>
      <c r="K55" s="80">
        <f t="shared" si="9"/>
        <v>0</v>
      </c>
      <c r="L55" s="71"/>
      <c r="M55" s="81"/>
      <c r="N55" s="82"/>
      <c r="O55" s="82"/>
      <c r="P55" s="82"/>
    </row>
    <row r="56" spans="1:16" ht="13.5">
      <c r="A56" s="91" t="s">
        <v>432</v>
      </c>
      <c r="B56" s="111"/>
      <c r="C56" s="118"/>
      <c r="D56" s="74"/>
      <c r="E56" s="75"/>
      <c r="F56" s="76"/>
      <c r="G56" s="77"/>
      <c r="H56" s="78">
        <f t="shared" si="8"/>
        <v>0</v>
      </c>
      <c r="I56" s="79"/>
      <c r="J56" s="77"/>
      <c r="K56" s="80">
        <f t="shared" si="9"/>
        <v>0</v>
      </c>
      <c r="L56" s="71"/>
      <c r="M56" s="81"/>
      <c r="N56" s="82"/>
      <c r="O56" s="82"/>
      <c r="P56" s="82"/>
    </row>
    <row r="57" spans="1:16" ht="13.5">
      <c r="A57" s="91" t="s">
        <v>433</v>
      </c>
      <c r="B57" s="111"/>
      <c r="C57" s="118"/>
      <c r="D57" s="74"/>
      <c r="E57" s="75"/>
      <c r="F57" s="76"/>
      <c r="G57" s="77"/>
      <c r="H57" s="78">
        <f>H56+F57-G57</f>
        <v>0</v>
      </c>
      <c r="I57" s="79"/>
      <c r="J57" s="77"/>
      <c r="K57" s="80">
        <f>K56+I57-J57</f>
        <v>0</v>
      </c>
      <c r="L57" s="71"/>
      <c r="M57" s="81"/>
      <c r="N57" s="82"/>
      <c r="O57" s="82"/>
      <c r="P57" s="82"/>
    </row>
    <row r="58" spans="1:16" ht="13.5">
      <c r="A58" s="91" t="s">
        <v>434</v>
      </c>
      <c r="B58" s="111"/>
      <c r="C58" s="118"/>
      <c r="D58" s="74"/>
      <c r="E58" s="75"/>
      <c r="F58" s="76"/>
      <c r="G58" s="77"/>
      <c r="H58" s="78">
        <f aca="true" t="shared" si="10" ref="H58:H64">H57+F58-G58</f>
        <v>0</v>
      </c>
      <c r="I58" s="79"/>
      <c r="J58" s="77"/>
      <c r="K58" s="80">
        <f aca="true" t="shared" si="11" ref="K58:K64">K57+I58-J58</f>
        <v>0</v>
      </c>
      <c r="L58" s="71"/>
      <c r="M58" s="81"/>
      <c r="N58" s="82"/>
      <c r="O58" s="82"/>
      <c r="P58" s="82"/>
    </row>
    <row r="59" spans="1:16" ht="13.5">
      <c r="A59" s="91" t="s">
        <v>435</v>
      </c>
      <c r="B59" s="111"/>
      <c r="C59" s="118"/>
      <c r="D59" s="74"/>
      <c r="E59" s="75"/>
      <c r="F59" s="76"/>
      <c r="G59" s="77"/>
      <c r="H59" s="78">
        <f t="shared" si="10"/>
        <v>0</v>
      </c>
      <c r="I59" s="79"/>
      <c r="J59" s="77"/>
      <c r="K59" s="80">
        <f t="shared" si="11"/>
        <v>0</v>
      </c>
      <c r="L59" s="71"/>
      <c r="M59" s="81"/>
      <c r="N59" s="82"/>
      <c r="O59" s="82"/>
      <c r="P59" s="82"/>
    </row>
    <row r="60" spans="1:16" ht="13.5">
      <c r="A60" s="91" t="s">
        <v>436</v>
      </c>
      <c r="B60" s="111"/>
      <c r="C60" s="118"/>
      <c r="D60" s="74"/>
      <c r="E60" s="75"/>
      <c r="F60" s="76"/>
      <c r="G60" s="77"/>
      <c r="H60" s="78">
        <f t="shared" si="10"/>
        <v>0</v>
      </c>
      <c r="I60" s="79"/>
      <c r="J60" s="77"/>
      <c r="K60" s="80">
        <f t="shared" si="11"/>
        <v>0</v>
      </c>
      <c r="L60" s="71"/>
      <c r="M60" s="81"/>
      <c r="N60" s="82"/>
      <c r="O60" s="82"/>
      <c r="P60" s="82"/>
    </row>
    <row r="61" spans="1:16" ht="13.5">
      <c r="A61" s="91" t="s">
        <v>437</v>
      </c>
      <c r="B61" s="111"/>
      <c r="C61" s="118"/>
      <c r="D61" s="74"/>
      <c r="E61" s="75"/>
      <c r="F61" s="76"/>
      <c r="G61" s="77"/>
      <c r="H61" s="78">
        <f t="shared" si="10"/>
        <v>0</v>
      </c>
      <c r="I61" s="79"/>
      <c r="J61" s="77"/>
      <c r="K61" s="80">
        <f t="shared" si="11"/>
        <v>0</v>
      </c>
      <c r="L61" s="71"/>
      <c r="M61" s="81"/>
      <c r="N61" s="82"/>
      <c r="O61" s="82"/>
      <c r="P61" s="82"/>
    </row>
    <row r="62" spans="1:16" ht="13.5">
      <c r="A62" s="91" t="s">
        <v>438</v>
      </c>
      <c r="B62" s="111"/>
      <c r="C62" s="118"/>
      <c r="D62" s="74"/>
      <c r="E62" s="75"/>
      <c r="F62" s="76"/>
      <c r="G62" s="77"/>
      <c r="H62" s="78">
        <f t="shared" si="10"/>
        <v>0</v>
      </c>
      <c r="I62" s="79"/>
      <c r="J62" s="77"/>
      <c r="K62" s="80">
        <f t="shared" si="11"/>
        <v>0</v>
      </c>
      <c r="L62" s="71"/>
      <c r="M62" s="81"/>
      <c r="N62" s="82"/>
      <c r="O62" s="82"/>
      <c r="P62" s="82"/>
    </row>
    <row r="63" spans="1:16" ht="13.5">
      <c r="A63" s="91" t="s">
        <v>439</v>
      </c>
      <c r="B63" s="111"/>
      <c r="C63" s="118"/>
      <c r="D63" s="74"/>
      <c r="E63" s="75"/>
      <c r="F63" s="76"/>
      <c r="G63" s="77"/>
      <c r="H63" s="78">
        <f t="shared" si="10"/>
        <v>0</v>
      </c>
      <c r="I63" s="79"/>
      <c r="J63" s="77"/>
      <c r="K63" s="80">
        <f t="shared" si="11"/>
        <v>0</v>
      </c>
      <c r="L63" s="71"/>
      <c r="M63" s="81"/>
      <c r="N63" s="82"/>
      <c r="O63" s="82"/>
      <c r="P63" s="82"/>
    </row>
    <row r="64" spans="1:16" ht="13.5">
      <c r="A64" s="91" t="s">
        <v>440</v>
      </c>
      <c r="B64" s="111"/>
      <c r="C64" s="118"/>
      <c r="D64" s="74"/>
      <c r="E64" s="75"/>
      <c r="F64" s="76"/>
      <c r="G64" s="77"/>
      <c r="H64" s="78">
        <f t="shared" si="10"/>
        <v>0</v>
      </c>
      <c r="I64" s="79"/>
      <c r="J64" s="77"/>
      <c r="K64" s="80">
        <f t="shared" si="11"/>
        <v>0</v>
      </c>
      <c r="L64" s="71"/>
      <c r="M64" s="81"/>
      <c r="N64" s="82"/>
      <c r="O64" s="82"/>
      <c r="P64" s="82"/>
    </row>
    <row r="65" spans="1:16" ht="13.5">
      <c r="A65" s="91" t="s">
        <v>441</v>
      </c>
      <c r="B65" s="111"/>
      <c r="C65" s="118"/>
      <c r="D65" s="74"/>
      <c r="E65" s="75"/>
      <c r="F65" s="76"/>
      <c r="G65" s="77"/>
      <c r="H65" s="78">
        <f>H64+F65-G65</f>
        <v>0</v>
      </c>
      <c r="I65" s="79"/>
      <c r="J65" s="77"/>
      <c r="K65" s="80">
        <f>K64+I65-J65</f>
        <v>0</v>
      </c>
      <c r="L65" s="71"/>
      <c r="M65" s="81"/>
      <c r="N65" s="82"/>
      <c r="O65" s="82"/>
      <c r="P65" s="82"/>
    </row>
    <row r="66" spans="1:16" ht="13.5">
      <c r="A66" s="91" t="s">
        <v>442</v>
      </c>
      <c r="B66" s="111"/>
      <c r="C66" s="118"/>
      <c r="D66" s="74"/>
      <c r="E66" s="75"/>
      <c r="F66" s="76"/>
      <c r="G66" s="77"/>
      <c r="H66" s="78">
        <f aca="true" t="shared" si="12" ref="H66:H72">H65+F66-G66</f>
        <v>0</v>
      </c>
      <c r="I66" s="79"/>
      <c r="J66" s="77"/>
      <c r="K66" s="80">
        <f aca="true" t="shared" si="13" ref="K66:K72">K65+I66-J66</f>
        <v>0</v>
      </c>
      <c r="L66" s="71"/>
      <c r="M66" s="81"/>
      <c r="N66" s="82"/>
      <c r="O66" s="82"/>
      <c r="P66" s="82"/>
    </row>
    <row r="67" spans="1:16" ht="13.5">
      <c r="A67" s="91" t="s">
        <v>443</v>
      </c>
      <c r="B67" s="111"/>
      <c r="C67" s="118"/>
      <c r="D67" s="74"/>
      <c r="E67" s="75"/>
      <c r="F67" s="76"/>
      <c r="G67" s="77"/>
      <c r="H67" s="78">
        <f t="shared" si="12"/>
        <v>0</v>
      </c>
      <c r="I67" s="79"/>
      <c r="J67" s="77"/>
      <c r="K67" s="80">
        <f t="shared" si="13"/>
        <v>0</v>
      </c>
      <c r="L67" s="71"/>
      <c r="M67" s="81"/>
      <c r="N67" s="82"/>
      <c r="O67" s="82"/>
      <c r="P67" s="82"/>
    </row>
    <row r="68" spans="1:16" ht="13.5">
      <c r="A68" s="91" t="s">
        <v>444</v>
      </c>
      <c r="B68" s="111"/>
      <c r="C68" s="118"/>
      <c r="D68" s="74"/>
      <c r="E68" s="75"/>
      <c r="F68" s="76"/>
      <c r="G68" s="77"/>
      <c r="H68" s="78">
        <f t="shared" si="12"/>
        <v>0</v>
      </c>
      <c r="I68" s="79"/>
      <c r="J68" s="77"/>
      <c r="K68" s="80">
        <f t="shared" si="13"/>
        <v>0</v>
      </c>
      <c r="L68" s="71"/>
      <c r="M68" s="81"/>
      <c r="N68" s="82"/>
      <c r="O68" s="82"/>
      <c r="P68" s="82"/>
    </row>
    <row r="69" spans="1:16" ht="13.5">
      <c r="A69" s="91" t="s">
        <v>445</v>
      </c>
      <c r="B69" s="111"/>
      <c r="C69" s="118"/>
      <c r="D69" s="74"/>
      <c r="E69" s="75"/>
      <c r="F69" s="76"/>
      <c r="G69" s="77"/>
      <c r="H69" s="78">
        <f t="shared" si="12"/>
        <v>0</v>
      </c>
      <c r="I69" s="79"/>
      <c r="J69" s="77"/>
      <c r="K69" s="80">
        <f t="shared" si="13"/>
        <v>0</v>
      </c>
      <c r="L69" s="71"/>
      <c r="M69" s="81"/>
      <c r="N69" s="82"/>
      <c r="O69" s="82"/>
      <c r="P69" s="82"/>
    </row>
    <row r="70" spans="1:16" ht="13.5">
      <c r="A70" s="91" t="s">
        <v>446</v>
      </c>
      <c r="B70" s="111"/>
      <c r="C70" s="118"/>
      <c r="D70" s="74"/>
      <c r="E70" s="75"/>
      <c r="F70" s="76"/>
      <c r="G70" s="77"/>
      <c r="H70" s="78">
        <f t="shared" si="12"/>
        <v>0</v>
      </c>
      <c r="I70" s="79"/>
      <c r="J70" s="77"/>
      <c r="K70" s="80">
        <f t="shared" si="13"/>
        <v>0</v>
      </c>
      <c r="L70" s="71"/>
      <c r="M70" s="81"/>
      <c r="N70" s="82"/>
      <c r="O70" s="82"/>
      <c r="P70" s="82"/>
    </row>
    <row r="71" spans="1:16" ht="13.5">
      <c r="A71" s="91" t="s">
        <v>447</v>
      </c>
      <c r="B71" s="111"/>
      <c r="C71" s="118"/>
      <c r="D71" s="74"/>
      <c r="E71" s="75"/>
      <c r="F71" s="76"/>
      <c r="G71" s="77"/>
      <c r="H71" s="78">
        <f t="shared" si="12"/>
        <v>0</v>
      </c>
      <c r="I71" s="79"/>
      <c r="J71" s="77"/>
      <c r="K71" s="80">
        <f t="shared" si="13"/>
        <v>0</v>
      </c>
      <c r="L71" s="71"/>
      <c r="M71" s="81"/>
      <c r="N71" s="82"/>
      <c r="O71" s="82"/>
      <c r="P71" s="82"/>
    </row>
    <row r="72" spans="1:16" ht="13.5">
      <c r="A72" s="91" t="s">
        <v>448</v>
      </c>
      <c r="B72" s="111"/>
      <c r="C72" s="118"/>
      <c r="D72" s="74"/>
      <c r="E72" s="75"/>
      <c r="F72" s="76"/>
      <c r="G72" s="77"/>
      <c r="H72" s="78">
        <f t="shared" si="12"/>
        <v>0</v>
      </c>
      <c r="I72" s="79"/>
      <c r="J72" s="77"/>
      <c r="K72" s="80">
        <f t="shared" si="13"/>
        <v>0</v>
      </c>
      <c r="L72" s="71"/>
      <c r="M72" s="81"/>
      <c r="N72" s="82"/>
      <c r="O72" s="82"/>
      <c r="P72" s="82"/>
    </row>
    <row r="73" spans="1:16" ht="13.5">
      <c r="A73" s="91" t="s">
        <v>449</v>
      </c>
      <c r="B73" s="111"/>
      <c r="C73" s="118"/>
      <c r="D73" s="74"/>
      <c r="E73" s="75"/>
      <c r="F73" s="76"/>
      <c r="G73" s="77"/>
      <c r="H73" s="78">
        <f>H72+F73-G73</f>
        <v>0</v>
      </c>
      <c r="I73" s="79"/>
      <c r="J73" s="77"/>
      <c r="K73" s="80">
        <f>K72+I73-J73</f>
        <v>0</v>
      </c>
      <c r="L73" s="71"/>
      <c r="M73" s="81"/>
      <c r="N73" s="82"/>
      <c r="O73" s="82"/>
      <c r="P73" s="82"/>
    </row>
    <row r="74" spans="1:16" ht="13.5">
      <c r="A74" s="91" t="s">
        <v>450</v>
      </c>
      <c r="B74" s="111"/>
      <c r="C74" s="118"/>
      <c r="D74" s="74"/>
      <c r="E74" s="75"/>
      <c r="F74" s="76"/>
      <c r="G74" s="77"/>
      <c r="H74" s="78">
        <f>H73+F74-G74</f>
        <v>0</v>
      </c>
      <c r="I74" s="79"/>
      <c r="J74" s="77"/>
      <c r="K74" s="80">
        <f>K73+I74-J74</f>
        <v>0</v>
      </c>
      <c r="L74" s="71"/>
      <c r="M74" s="81"/>
      <c r="N74" s="82"/>
      <c r="O74" s="82"/>
      <c r="P74" s="82"/>
    </row>
    <row r="75" spans="1:16" ht="13.5">
      <c r="A75" s="91" t="s">
        <v>451</v>
      </c>
      <c r="B75" s="111"/>
      <c r="C75" s="118"/>
      <c r="D75" s="74"/>
      <c r="E75" s="75"/>
      <c r="F75" s="76"/>
      <c r="G75" s="77"/>
      <c r="H75" s="78">
        <f>H74+F75-G75</f>
        <v>0</v>
      </c>
      <c r="I75" s="79"/>
      <c r="J75" s="77"/>
      <c r="K75" s="80">
        <f>K74+I75-J75</f>
        <v>0</v>
      </c>
      <c r="L75" s="71"/>
      <c r="M75" s="81"/>
      <c r="N75" s="82"/>
      <c r="O75" s="82"/>
      <c r="P75" s="82"/>
    </row>
    <row r="76" spans="1:16" ht="13.5">
      <c r="A76" s="188" t="s">
        <v>452</v>
      </c>
      <c r="B76" s="189"/>
      <c r="C76" s="190"/>
      <c r="D76" s="191"/>
      <c r="E76" s="192"/>
      <c r="F76" s="193"/>
      <c r="G76" s="194"/>
      <c r="H76" s="78">
        <f aca="true" t="shared" si="14" ref="H76:H139">H75+F76-G76</f>
        <v>0</v>
      </c>
      <c r="I76" s="195"/>
      <c r="J76" s="194"/>
      <c r="K76" s="80">
        <f aca="true" t="shared" si="15" ref="K76:K139">K75+I76-J76</f>
        <v>0</v>
      </c>
      <c r="L76" s="198"/>
      <c r="M76" s="196"/>
      <c r="N76" s="197"/>
      <c r="O76" s="197"/>
      <c r="P76" s="197"/>
    </row>
    <row r="77" spans="1:16" ht="13.5">
      <c r="A77" s="188" t="s">
        <v>453</v>
      </c>
      <c r="B77" s="189"/>
      <c r="C77" s="190"/>
      <c r="D77" s="191"/>
      <c r="E77" s="192"/>
      <c r="F77" s="193"/>
      <c r="G77" s="194"/>
      <c r="H77" s="78">
        <f t="shared" si="14"/>
        <v>0</v>
      </c>
      <c r="I77" s="195"/>
      <c r="J77" s="194"/>
      <c r="K77" s="80">
        <f t="shared" si="15"/>
        <v>0</v>
      </c>
      <c r="L77" s="198"/>
      <c r="M77" s="196"/>
      <c r="N77" s="197"/>
      <c r="O77" s="197"/>
      <c r="P77" s="197"/>
    </row>
    <row r="78" spans="1:16" ht="13.5">
      <c r="A78" s="188" t="s">
        <v>454</v>
      </c>
      <c r="B78" s="189"/>
      <c r="C78" s="190"/>
      <c r="D78" s="191"/>
      <c r="E78" s="192"/>
      <c r="F78" s="193"/>
      <c r="G78" s="194"/>
      <c r="H78" s="78">
        <f t="shared" si="14"/>
        <v>0</v>
      </c>
      <c r="I78" s="195"/>
      <c r="J78" s="194"/>
      <c r="K78" s="80">
        <f t="shared" si="15"/>
        <v>0</v>
      </c>
      <c r="L78" s="198"/>
      <c r="M78" s="196"/>
      <c r="N78" s="197"/>
      <c r="O78" s="197"/>
      <c r="P78" s="197"/>
    </row>
    <row r="79" spans="1:16" ht="13.5">
      <c r="A79" s="188" t="s">
        <v>455</v>
      </c>
      <c r="B79" s="189"/>
      <c r="C79" s="190"/>
      <c r="D79" s="191"/>
      <c r="E79" s="192"/>
      <c r="F79" s="193"/>
      <c r="G79" s="194"/>
      <c r="H79" s="78">
        <f t="shared" si="14"/>
        <v>0</v>
      </c>
      <c r="I79" s="195"/>
      <c r="J79" s="194"/>
      <c r="K79" s="80">
        <f t="shared" si="15"/>
        <v>0</v>
      </c>
      <c r="L79" s="198"/>
      <c r="M79" s="196"/>
      <c r="N79" s="197"/>
      <c r="O79" s="197"/>
      <c r="P79" s="197"/>
    </row>
    <row r="80" spans="1:16" ht="13.5">
      <c r="A80" s="188" t="s">
        <v>456</v>
      </c>
      <c r="B80" s="189"/>
      <c r="C80" s="190"/>
      <c r="D80" s="191"/>
      <c r="E80" s="192"/>
      <c r="F80" s="193"/>
      <c r="G80" s="194"/>
      <c r="H80" s="78">
        <f t="shared" si="14"/>
        <v>0</v>
      </c>
      <c r="I80" s="195"/>
      <c r="J80" s="194"/>
      <c r="K80" s="80">
        <f t="shared" si="15"/>
        <v>0</v>
      </c>
      <c r="L80" s="198"/>
      <c r="M80" s="196"/>
      <c r="N80" s="197"/>
      <c r="O80" s="197"/>
      <c r="P80" s="197"/>
    </row>
    <row r="81" spans="1:16" ht="13.5">
      <c r="A81" s="188" t="s">
        <v>457</v>
      </c>
      <c r="B81" s="189"/>
      <c r="C81" s="190"/>
      <c r="D81" s="191"/>
      <c r="E81" s="192"/>
      <c r="F81" s="193"/>
      <c r="G81" s="194"/>
      <c r="H81" s="78">
        <f t="shared" si="14"/>
        <v>0</v>
      </c>
      <c r="I81" s="195"/>
      <c r="J81" s="194"/>
      <c r="K81" s="80">
        <f t="shared" si="15"/>
        <v>0</v>
      </c>
      <c r="L81" s="198"/>
      <c r="M81" s="196"/>
      <c r="N81" s="197"/>
      <c r="O81" s="197"/>
      <c r="P81" s="197"/>
    </row>
    <row r="82" spans="1:16" ht="13.5">
      <c r="A82" s="188" t="s">
        <v>458</v>
      </c>
      <c r="B82" s="189"/>
      <c r="C82" s="190"/>
      <c r="D82" s="191"/>
      <c r="E82" s="192"/>
      <c r="F82" s="193"/>
      <c r="G82" s="194"/>
      <c r="H82" s="78">
        <f t="shared" si="14"/>
        <v>0</v>
      </c>
      <c r="I82" s="195"/>
      <c r="J82" s="194"/>
      <c r="K82" s="80">
        <f t="shared" si="15"/>
        <v>0</v>
      </c>
      <c r="L82" s="198"/>
      <c r="M82" s="196"/>
      <c r="N82" s="197"/>
      <c r="O82" s="197"/>
      <c r="P82" s="197"/>
    </row>
    <row r="83" spans="1:16" ht="13.5">
      <c r="A83" s="188" t="s">
        <v>459</v>
      </c>
      <c r="B83" s="189"/>
      <c r="C83" s="190"/>
      <c r="D83" s="191"/>
      <c r="E83" s="192"/>
      <c r="F83" s="193"/>
      <c r="G83" s="194"/>
      <c r="H83" s="78">
        <f t="shared" si="14"/>
        <v>0</v>
      </c>
      <c r="I83" s="195"/>
      <c r="J83" s="194"/>
      <c r="K83" s="80">
        <f t="shared" si="15"/>
        <v>0</v>
      </c>
      <c r="L83" s="198"/>
      <c r="M83" s="196"/>
      <c r="N83" s="197"/>
      <c r="O83" s="197"/>
      <c r="P83" s="197"/>
    </row>
    <row r="84" spans="1:16" ht="13.5">
      <c r="A84" s="188" t="s">
        <v>460</v>
      </c>
      <c r="B84" s="189"/>
      <c r="C84" s="190"/>
      <c r="D84" s="191"/>
      <c r="E84" s="192"/>
      <c r="F84" s="193"/>
      <c r="G84" s="194"/>
      <c r="H84" s="78">
        <f t="shared" si="14"/>
        <v>0</v>
      </c>
      <c r="I84" s="195"/>
      <c r="J84" s="194"/>
      <c r="K84" s="80">
        <f t="shared" si="15"/>
        <v>0</v>
      </c>
      <c r="L84" s="198"/>
      <c r="M84" s="196"/>
      <c r="N84" s="197"/>
      <c r="O84" s="197"/>
      <c r="P84" s="197"/>
    </row>
    <row r="85" spans="1:16" ht="13.5">
      <c r="A85" s="188" t="s">
        <v>461</v>
      </c>
      <c r="B85" s="189"/>
      <c r="C85" s="190"/>
      <c r="D85" s="191"/>
      <c r="E85" s="192"/>
      <c r="F85" s="193"/>
      <c r="G85" s="194"/>
      <c r="H85" s="78">
        <f t="shared" si="14"/>
        <v>0</v>
      </c>
      <c r="I85" s="195"/>
      <c r="J85" s="194"/>
      <c r="K85" s="80">
        <f t="shared" si="15"/>
        <v>0</v>
      </c>
      <c r="L85" s="198"/>
      <c r="M85" s="196"/>
      <c r="N85" s="197"/>
      <c r="O85" s="197"/>
      <c r="P85" s="197"/>
    </row>
    <row r="86" spans="1:16" ht="13.5">
      <c r="A86" s="188" t="s">
        <v>462</v>
      </c>
      <c r="B86" s="189"/>
      <c r="C86" s="190"/>
      <c r="D86" s="191"/>
      <c r="E86" s="192"/>
      <c r="F86" s="193"/>
      <c r="G86" s="194"/>
      <c r="H86" s="78">
        <f t="shared" si="14"/>
        <v>0</v>
      </c>
      <c r="I86" s="195"/>
      <c r="J86" s="194"/>
      <c r="K86" s="80">
        <f t="shared" si="15"/>
        <v>0</v>
      </c>
      <c r="L86" s="198"/>
      <c r="M86" s="196"/>
      <c r="N86" s="197"/>
      <c r="O86" s="197"/>
      <c r="P86" s="197"/>
    </row>
    <row r="87" spans="1:16" ht="13.5">
      <c r="A87" s="188" t="s">
        <v>463</v>
      </c>
      <c r="B87" s="189"/>
      <c r="C87" s="190"/>
      <c r="D87" s="191"/>
      <c r="E87" s="192"/>
      <c r="F87" s="193"/>
      <c r="G87" s="194"/>
      <c r="H87" s="78">
        <f t="shared" si="14"/>
        <v>0</v>
      </c>
      <c r="I87" s="195"/>
      <c r="J87" s="194"/>
      <c r="K87" s="80">
        <f t="shared" si="15"/>
        <v>0</v>
      </c>
      <c r="L87" s="198"/>
      <c r="M87" s="196"/>
      <c r="N87" s="197"/>
      <c r="O87" s="197"/>
      <c r="P87" s="197"/>
    </row>
    <row r="88" spans="1:16" ht="13.5">
      <c r="A88" s="188" t="s">
        <v>464</v>
      </c>
      <c r="B88" s="189"/>
      <c r="C88" s="190"/>
      <c r="D88" s="191"/>
      <c r="E88" s="192"/>
      <c r="F88" s="193"/>
      <c r="G88" s="194"/>
      <c r="H88" s="78">
        <f t="shared" si="14"/>
        <v>0</v>
      </c>
      <c r="I88" s="195"/>
      <c r="J88" s="194"/>
      <c r="K88" s="80">
        <f t="shared" si="15"/>
        <v>0</v>
      </c>
      <c r="L88" s="198"/>
      <c r="M88" s="196"/>
      <c r="N88" s="197"/>
      <c r="O88" s="197"/>
      <c r="P88" s="197"/>
    </row>
    <row r="89" spans="1:16" ht="13.5">
      <c r="A89" s="188" t="s">
        <v>465</v>
      </c>
      <c r="B89" s="189"/>
      <c r="C89" s="190"/>
      <c r="D89" s="191"/>
      <c r="E89" s="192"/>
      <c r="F89" s="193"/>
      <c r="G89" s="194"/>
      <c r="H89" s="78">
        <f t="shared" si="14"/>
        <v>0</v>
      </c>
      <c r="I89" s="195"/>
      <c r="J89" s="194"/>
      <c r="K89" s="80">
        <f t="shared" si="15"/>
        <v>0</v>
      </c>
      <c r="L89" s="198"/>
      <c r="M89" s="196"/>
      <c r="N89" s="197"/>
      <c r="O89" s="197"/>
      <c r="P89" s="197"/>
    </row>
    <row r="90" spans="1:16" ht="13.5">
      <c r="A90" s="188" t="s">
        <v>466</v>
      </c>
      <c r="B90" s="189"/>
      <c r="C90" s="190"/>
      <c r="D90" s="191"/>
      <c r="E90" s="192"/>
      <c r="F90" s="193"/>
      <c r="G90" s="194"/>
      <c r="H90" s="78">
        <f t="shared" si="14"/>
        <v>0</v>
      </c>
      <c r="I90" s="195"/>
      <c r="J90" s="194"/>
      <c r="K90" s="80">
        <f t="shared" si="15"/>
        <v>0</v>
      </c>
      <c r="L90" s="198"/>
      <c r="M90" s="196"/>
      <c r="N90" s="197"/>
      <c r="O90" s="197"/>
      <c r="P90" s="197"/>
    </row>
    <row r="91" spans="1:16" ht="13.5">
      <c r="A91" s="188" t="s">
        <v>467</v>
      </c>
      <c r="B91" s="189"/>
      <c r="C91" s="190"/>
      <c r="D91" s="191"/>
      <c r="E91" s="192"/>
      <c r="F91" s="193"/>
      <c r="G91" s="194"/>
      <c r="H91" s="78">
        <f t="shared" si="14"/>
        <v>0</v>
      </c>
      <c r="I91" s="195"/>
      <c r="J91" s="194"/>
      <c r="K91" s="80">
        <f t="shared" si="15"/>
        <v>0</v>
      </c>
      <c r="L91" s="198"/>
      <c r="M91" s="196"/>
      <c r="N91" s="197"/>
      <c r="O91" s="197"/>
      <c r="P91" s="197"/>
    </row>
    <row r="92" spans="1:16" ht="13.5">
      <c r="A92" s="188" t="s">
        <v>468</v>
      </c>
      <c r="B92" s="189"/>
      <c r="C92" s="190"/>
      <c r="D92" s="191"/>
      <c r="E92" s="192"/>
      <c r="F92" s="193"/>
      <c r="G92" s="194"/>
      <c r="H92" s="78">
        <f t="shared" si="14"/>
        <v>0</v>
      </c>
      <c r="I92" s="195"/>
      <c r="J92" s="194"/>
      <c r="K92" s="80">
        <f t="shared" si="15"/>
        <v>0</v>
      </c>
      <c r="L92" s="198"/>
      <c r="M92" s="196"/>
      <c r="N92" s="197"/>
      <c r="O92" s="197"/>
      <c r="P92" s="197"/>
    </row>
    <row r="93" spans="1:16" ht="13.5">
      <c r="A93" s="188" t="s">
        <v>469</v>
      </c>
      <c r="B93" s="189"/>
      <c r="C93" s="190"/>
      <c r="D93" s="191"/>
      <c r="E93" s="192"/>
      <c r="F93" s="193"/>
      <c r="G93" s="194"/>
      <c r="H93" s="78">
        <f t="shared" si="14"/>
        <v>0</v>
      </c>
      <c r="I93" s="195"/>
      <c r="J93" s="194"/>
      <c r="K93" s="80">
        <f t="shared" si="15"/>
        <v>0</v>
      </c>
      <c r="L93" s="198"/>
      <c r="M93" s="196"/>
      <c r="N93" s="197"/>
      <c r="O93" s="197"/>
      <c r="P93" s="197"/>
    </row>
    <row r="94" spans="1:16" ht="13.5">
      <c r="A94" s="188" t="s">
        <v>470</v>
      </c>
      <c r="B94" s="189"/>
      <c r="C94" s="190"/>
      <c r="D94" s="191"/>
      <c r="E94" s="192"/>
      <c r="F94" s="193"/>
      <c r="G94" s="194"/>
      <c r="H94" s="78">
        <f t="shared" si="14"/>
        <v>0</v>
      </c>
      <c r="I94" s="195"/>
      <c r="J94" s="194"/>
      <c r="K94" s="80">
        <f t="shared" si="15"/>
        <v>0</v>
      </c>
      <c r="L94" s="198"/>
      <c r="M94" s="196"/>
      <c r="N94" s="197"/>
      <c r="O94" s="197"/>
      <c r="P94" s="197"/>
    </row>
    <row r="95" spans="1:16" ht="13.5">
      <c r="A95" s="188" t="s">
        <v>471</v>
      </c>
      <c r="B95" s="189"/>
      <c r="C95" s="190"/>
      <c r="D95" s="191"/>
      <c r="E95" s="192"/>
      <c r="F95" s="193"/>
      <c r="G95" s="194"/>
      <c r="H95" s="78">
        <f t="shared" si="14"/>
        <v>0</v>
      </c>
      <c r="I95" s="195"/>
      <c r="J95" s="194"/>
      <c r="K95" s="80">
        <f t="shared" si="15"/>
        <v>0</v>
      </c>
      <c r="L95" s="198"/>
      <c r="M95" s="196"/>
      <c r="N95" s="197"/>
      <c r="O95" s="197"/>
      <c r="P95" s="197"/>
    </row>
    <row r="96" spans="1:16" ht="13.5">
      <c r="A96" s="188" t="s">
        <v>472</v>
      </c>
      <c r="B96" s="189"/>
      <c r="C96" s="190"/>
      <c r="D96" s="191"/>
      <c r="E96" s="192"/>
      <c r="F96" s="193"/>
      <c r="G96" s="194"/>
      <c r="H96" s="78">
        <f t="shared" si="14"/>
        <v>0</v>
      </c>
      <c r="I96" s="195"/>
      <c r="J96" s="194"/>
      <c r="K96" s="80">
        <f t="shared" si="15"/>
        <v>0</v>
      </c>
      <c r="L96" s="198"/>
      <c r="M96" s="196"/>
      <c r="N96" s="197"/>
      <c r="O96" s="197"/>
      <c r="P96" s="197"/>
    </row>
    <row r="97" spans="1:16" ht="13.5">
      <c r="A97" s="188" t="s">
        <v>473</v>
      </c>
      <c r="B97" s="189"/>
      <c r="C97" s="190"/>
      <c r="D97" s="191"/>
      <c r="E97" s="192"/>
      <c r="F97" s="193"/>
      <c r="G97" s="194"/>
      <c r="H97" s="78">
        <f t="shared" si="14"/>
        <v>0</v>
      </c>
      <c r="I97" s="195"/>
      <c r="J97" s="194"/>
      <c r="K97" s="80">
        <f t="shared" si="15"/>
        <v>0</v>
      </c>
      <c r="L97" s="198"/>
      <c r="M97" s="196"/>
      <c r="N97" s="197"/>
      <c r="O97" s="197"/>
      <c r="P97" s="197"/>
    </row>
    <row r="98" spans="1:16" ht="13.5">
      <c r="A98" s="188" t="s">
        <v>474</v>
      </c>
      <c r="B98" s="189"/>
      <c r="C98" s="190"/>
      <c r="D98" s="191"/>
      <c r="E98" s="192"/>
      <c r="F98" s="193"/>
      <c r="G98" s="194"/>
      <c r="H98" s="78">
        <f t="shared" si="14"/>
        <v>0</v>
      </c>
      <c r="I98" s="195"/>
      <c r="J98" s="194"/>
      <c r="K98" s="80">
        <f t="shared" si="15"/>
        <v>0</v>
      </c>
      <c r="L98" s="198"/>
      <c r="M98" s="196"/>
      <c r="N98" s="197"/>
      <c r="O98" s="197"/>
      <c r="P98" s="197"/>
    </row>
    <row r="99" spans="1:16" ht="13.5">
      <c r="A99" s="188" t="s">
        <v>475</v>
      </c>
      <c r="B99" s="189"/>
      <c r="C99" s="190"/>
      <c r="D99" s="191"/>
      <c r="E99" s="192"/>
      <c r="F99" s="193"/>
      <c r="G99" s="194"/>
      <c r="H99" s="78">
        <f t="shared" si="14"/>
        <v>0</v>
      </c>
      <c r="I99" s="195"/>
      <c r="J99" s="194"/>
      <c r="K99" s="80">
        <f t="shared" si="15"/>
        <v>0</v>
      </c>
      <c r="L99" s="198"/>
      <c r="M99" s="196"/>
      <c r="N99" s="197"/>
      <c r="O99" s="197"/>
      <c r="P99" s="197"/>
    </row>
    <row r="100" spans="1:16" ht="13.5">
      <c r="A100" s="188" t="s">
        <v>476</v>
      </c>
      <c r="B100" s="189"/>
      <c r="C100" s="190"/>
      <c r="D100" s="191"/>
      <c r="E100" s="192"/>
      <c r="F100" s="193"/>
      <c r="G100" s="194"/>
      <c r="H100" s="78">
        <f t="shared" si="14"/>
        <v>0</v>
      </c>
      <c r="I100" s="195"/>
      <c r="J100" s="194"/>
      <c r="K100" s="80">
        <f t="shared" si="15"/>
        <v>0</v>
      </c>
      <c r="L100" s="198"/>
      <c r="M100" s="196"/>
      <c r="N100" s="197"/>
      <c r="O100" s="197"/>
      <c r="P100" s="197"/>
    </row>
    <row r="101" spans="1:16" ht="13.5">
      <c r="A101" s="188" t="s">
        <v>477</v>
      </c>
      <c r="B101" s="189"/>
      <c r="C101" s="190"/>
      <c r="D101" s="191"/>
      <c r="E101" s="192"/>
      <c r="F101" s="193"/>
      <c r="G101" s="194"/>
      <c r="H101" s="78">
        <f t="shared" si="14"/>
        <v>0</v>
      </c>
      <c r="I101" s="195"/>
      <c r="J101" s="194"/>
      <c r="K101" s="80">
        <f t="shared" si="15"/>
        <v>0</v>
      </c>
      <c r="L101" s="198"/>
      <c r="M101" s="196"/>
      <c r="N101" s="197"/>
      <c r="O101" s="197"/>
      <c r="P101" s="197"/>
    </row>
    <row r="102" spans="1:16" ht="13.5">
      <c r="A102" s="188" t="s">
        <v>479</v>
      </c>
      <c r="B102" s="189"/>
      <c r="C102" s="190"/>
      <c r="D102" s="191"/>
      <c r="E102" s="192"/>
      <c r="F102" s="193"/>
      <c r="G102" s="194"/>
      <c r="H102" s="78">
        <f t="shared" si="14"/>
        <v>0</v>
      </c>
      <c r="I102" s="195"/>
      <c r="J102" s="194"/>
      <c r="K102" s="80">
        <f t="shared" si="15"/>
        <v>0</v>
      </c>
      <c r="L102" s="198"/>
      <c r="M102" s="196"/>
      <c r="N102" s="197"/>
      <c r="O102" s="197"/>
      <c r="P102" s="197"/>
    </row>
    <row r="103" spans="1:16" ht="13.5">
      <c r="A103" s="188" t="s">
        <v>478</v>
      </c>
      <c r="B103" s="189"/>
      <c r="C103" s="190"/>
      <c r="D103" s="191"/>
      <c r="E103" s="192"/>
      <c r="F103" s="193"/>
      <c r="G103" s="194"/>
      <c r="H103" s="78">
        <f t="shared" si="14"/>
        <v>0</v>
      </c>
      <c r="I103" s="195"/>
      <c r="J103" s="194"/>
      <c r="K103" s="80">
        <f t="shared" si="15"/>
        <v>0</v>
      </c>
      <c r="L103" s="198"/>
      <c r="M103" s="196"/>
      <c r="N103" s="197"/>
      <c r="O103" s="197"/>
      <c r="P103" s="197"/>
    </row>
    <row r="104" spans="1:16" ht="13.5">
      <c r="A104" s="188" t="s">
        <v>480</v>
      </c>
      <c r="B104" s="189"/>
      <c r="C104" s="190"/>
      <c r="D104" s="191"/>
      <c r="E104" s="192"/>
      <c r="F104" s="193"/>
      <c r="G104" s="194"/>
      <c r="H104" s="78">
        <f t="shared" si="14"/>
        <v>0</v>
      </c>
      <c r="I104" s="195"/>
      <c r="J104" s="194"/>
      <c r="K104" s="80">
        <f t="shared" si="15"/>
        <v>0</v>
      </c>
      <c r="L104" s="198"/>
      <c r="M104" s="196"/>
      <c r="N104" s="197"/>
      <c r="O104" s="197"/>
      <c r="P104" s="197"/>
    </row>
    <row r="105" spans="1:16" ht="13.5">
      <c r="A105" s="188" t="s">
        <v>481</v>
      </c>
      <c r="B105" s="189"/>
      <c r="C105" s="190"/>
      <c r="D105" s="191"/>
      <c r="E105" s="192"/>
      <c r="F105" s="193"/>
      <c r="G105" s="194"/>
      <c r="H105" s="78">
        <f t="shared" si="14"/>
        <v>0</v>
      </c>
      <c r="I105" s="195"/>
      <c r="J105" s="194"/>
      <c r="K105" s="80">
        <f t="shared" si="15"/>
        <v>0</v>
      </c>
      <c r="L105" s="198"/>
      <c r="M105" s="196"/>
      <c r="N105" s="197"/>
      <c r="O105" s="197"/>
      <c r="P105" s="197"/>
    </row>
    <row r="106" spans="1:16" ht="13.5">
      <c r="A106" s="188" t="s">
        <v>482</v>
      </c>
      <c r="B106" s="189"/>
      <c r="C106" s="190"/>
      <c r="D106" s="191"/>
      <c r="E106" s="192"/>
      <c r="F106" s="193"/>
      <c r="G106" s="194"/>
      <c r="H106" s="78">
        <f t="shared" si="14"/>
        <v>0</v>
      </c>
      <c r="I106" s="195"/>
      <c r="J106" s="194"/>
      <c r="K106" s="80">
        <f t="shared" si="15"/>
        <v>0</v>
      </c>
      <c r="L106" s="198"/>
      <c r="M106" s="196"/>
      <c r="N106" s="197"/>
      <c r="O106" s="197"/>
      <c r="P106" s="197"/>
    </row>
    <row r="107" spans="1:16" ht="13.5">
      <c r="A107" s="188" t="s">
        <v>483</v>
      </c>
      <c r="B107" s="189"/>
      <c r="C107" s="190"/>
      <c r="D107" s="191"/>
      <c r="E107" s="192"/>
      <c r="F107" s="193"/>
      <c r="G107" s="194"/>
      <c r="H107" s="78">
        <f t="shared" si="14"/>
        <v>0</v>
      </c>
      <c r="I107" s="195"/>
      <c r="J107" s="194"/>
      <c r="K107" s="80">
        <f t="shared" si="15"/>
        <v>0</v>
      </c>
      <c r="L107" s="198"/>
      <c r="M107" s="196"/>
      <c r="N107" s="197"/>
      <c r="O107" s="197"/>
      <c r="P107" s="197"/>
    </row>
    <row r="108" spans="1:16" ht="13.5">
      <c r="A108" s="188" t="s">
        <v>484</v>
      </c>
      <c r="B108" s="189"/>
      <c r="C108" s="190"/>
      <c r="D108" s="191"/>
      <c r="E108" s="192"/>
      <c r="F108" s="193"/>
      <c r="G108" s="194"/>
      <c r="H108" s="78">
        <f t="shared" si="14"/>
        <v>0</v>
      </c>
      <c r="I108" s="195"/>
      <c r="J108" s="194"/>
      <c r="K108" s="80">
        <f t="shared" si="15"/>
        <v>0</v>
      </c>
      <c r="L108" s="198"/>
      <c r="M108" s="196"/>
      <c r="N108" s="197"/>
      <c r="O108" s="197"/>
      <c r="P108" s="197"/>
    </row>
    <row r="109" spans="1:16" ht="13.5">
      <c r="A109" s="188" t="s">
        <v>485</v>
      </c>
      <c r="B109" s="189"/>
      <c r="C109" s="190"/>
      <c r="D109" s="191"/>
      <c r="E109" s="192"/>
      <c r="F109" s="193"/>
      <c r="G109" s="194"/>
      <c r="H109" s="78">
        <f t="shared" si="14"/>
        <v>0</v>
      </c>
      <c r="I109" s="195"/>
      <c r="J109" s="194"/>
      <c r="K109" s="80">
        <f t="shared" si="15"/>
        <v>0</v>
      </c>
      <c r="L109" s="198"/>
      <c r="M109" s="196"/>
      <c r="N109" s="197"/>
      <c r="O109" s="197"/>
      <c r="P109" s="197"/>
    </row>
    <row r="110" spans="1:16" ht="13.5">
      <c r="A110" s="188" t="s">
        <v>486</v>
      </c>
      <c r="B110" s="189"/>
      <c r="C110" s="190"/>
      <c r="D110" s="191"/>
      <c r="E110" s="192"/>
      <c r="F110" s="193"/>
      <c r="G110" s="194"/>
      <c r="H110" s="78">
        <f t="shared" si="14"/>
        <v>0</v>
      </c>
      <c r="I110" s="195"/>
      <c r="J110" s="194"/>
      <c r="K110" s="80">
        <f t="shared" si="15"/>
        <v>0</v>
      </c>
      <c r="L110" s="198"/>
      <c r="M110" s="196"/>
      <c r="N110" s="197"/>
      <c r="O110" s="197"/>
      <c r="P110" s="197"/>
    </row>
    <row r="111" spans="1:16" ht="13.5">
      <c r="A111" s="188" t="s">
        <v>487</v>
      </c>
      <c r="B111" s="189"/>
      <c r="C111" s="190"/>
      <c r="D111" s="191"/>
      <c r="E111" s="192"/>
      <c r="F111" s="193"/>
      <c r="G111" s="194"/>
      <c r="H111" s="78">
        <f t="shared" si="14"/>
        <v>0</v>
      </c>
      <c r="I111" s="195"/>
      <c r="J111" s="194"/>
      <c r="K111" s="80">
        <f t="shared" si="15"/>
        <v>0</v>
      </c>
      <c r="L111" s="198"/>
      <c r="M111" s="196"/>
      <c r="N111" s="197"/>
      <c r="O111" s="197"/>
      <c r="P111" s="197"/>
    </row>
    <row r="112" spans="1:16" ht="13.5">
      <c r="A112" s="188" t="s">
        <v>488</v>
      </c>
      <c r="B112" s="189"/>
      <c r="C112" s="190"/>
      <c r="D112" s="191"/>
      <c r="E112" s="192"/>
      <c r="F112" s="193"/>
      <c r="G112" s="194"/>
      <c r="H112" s="78">
        <f t="shared" si="14"/>
        <v>0</v>
      </c>
      <c r="I112" s="195"/>
      <c r="J112" s="194"/>
      <c r="K112" s="80">
        <f t="shared" si="15"/>
        <v>0</v>
      </c>
      <c r="L112" s="198"/>
      <c r="M112" s="196"/>
      <c r="N112" s="197"/>
      <c r="O112" s="197"/>
      <c r="P112" s="197"/>
    </row>
    <row r="113" spans="1:16" ht="13.5">
      <c r="A113" s="188" t="s">
        <v>489</v>
      </c>
      <c r="B113" s="189"/>
      <c r="C113" s="190"/>
      <c r="D113" s="191"/>
      <c r="E113" s="192"/>
      <c r="F113" s="193"/>
      <c r="G113" s="194"/>
      <c r="H113" s="78">
        <f t="shared" si="14"/>
        <v>0</v>
      </c>
      <c r="I113" s="195"/>
      <c r="J113" s="194"/>
      <c r="K113" s="80">
        <f t="shared" si="15"/>
        <v>0</v>
      </c>
      <c r="L113" s="198"/>
      <c r="M113" s="196"/>
      <c r="N113" s="197"/>
      <c r="O113" s="197"/>
      <c r="P113" s="197"/>
    </row>
    <row r="114" spans="1:16" ht="13.5">
      <c r="A114" s="188" t="s">
        <v>490</v>
      </c>
      <c r="B114" s="189"/>
      <c r="C114" s="190"/>
      <c r="D114" s="191"/>
      <c r="E114" s="192"/>
      <c r="F114" s="193"/>
      <c r="G114" s="194"/>
      <c r="H114" s="78">
        <f t="shared" si="14"/>
        <v>0</v>
      </c>
      <c r="I114" s="195"/>
      <c r="J114" s="194"/>
      <c r="K114" s="80">
        <f t="shared" si="15"/>
        <v>0</v>
      </c>
      <c r="L114" s="198"/>
      <c r="M114" s="196"/>
      <c r="N114" s="197"/>
      <c r="O114" s="197"/>
      <c r="P114" s="197"/>
    </row>
    <row r="115" spans="1:16" ht="13.5">
      <c r="A115" s="188" t="s">
        <v>491</v>
      </c>
      <c r="B115" s="189"/>
      <c r="C115" s="190"/>
      <c r="D115" s="191"/>
      <c r="E115" s="192"/>
      <c r="F115" s="193"/>
      <c r="G115" s="194"/>
      <c r="H115" s="78">
        <f t="shared" si="14"/>
        <v>0</v>
      </c>
      <c r="I115" s="195"/>
      <c r="J115" s="194"/>
      <c r="K115" s="80">
        <f t="shared" si="15"/>
        <v>0</v>
      </c>
      <c r="L115" s="198"/>
      <c r="M115" s="196"/>
      <c r="N115" s="197"/>
      <c r="O115" s="197"/>
      <c r="P115" s="197"/>
    </row>
    <row r="116" spans="1:16" ht="13.5">
      <c r="A116" s="188" t="s">
        <v>492</v>
      </c>
      <c r="B116" s="189"/>
      <c r="C116" s="190"/>
      <c r="D116" s="191"/>
      <c r="E116" s="192"/>
      <c r="F116" s="193"/>
      <c r="G116" s="194"/>
      <c r="H116" s="78">
        <f t="shared" si="14"/>
        <v>0</v>
      </c>
      <c r="I116" s="195"/>
      <c r="J116" s="194"/>
      <c r="K116" s="80">
        <f t="shared" si="15"/>
        <v>0</v>
      </c>
      <c r="L116" s="198"/>
      <c r="M116" s="196"/>
      <c r="N116" s="197"/>
      <c r="O116" s="197"/>
      <c r="P116" s="197"/>
    </row>
    <row r="117" spans="1:16" ht="13.5">
      <c r="A117" s="188" t="s">
        <v>493</v>
      </c>
      <c r="B117" s="189"/>
      <c r="C117" s="190"/>
      <c r="D117" s="191"/>
      <c r="E117" s="192"/>
      <c r="F117" s="193"/>
      <c r="G117" s="194"/>
      <c r="H117" s="78">
        <f t="shared" si="14"/>
        <v>0</v>
      </c>
      <c r="I117" s="195"/>
      <c r="J117" s="194"/>
      <c r="K117" s="80">
        <f t="shared" si="15"/>
        <v>0</v>
      </c>
      <c r="L117" s="198"/>
      <c r="M117" s="196"/>
      <c r="N117" s="197"/>
      <c r="O117" s="197"/>
      <c r="P117" s="197"/>
    </row>
    <row r="118" spans="1:16" ht="13.5">
      <c r="A118" s="188" t="s">
        <v>494</v>
      </c>
      <c r="B118" s="189"/>
      <c r="C118" s="190"/>
      <c r="D118" s="191"/>
      <c r="E118" s="192"/>
      <c r="F118" s="193"/>
      <c r="G118" s="194"/>
      <c r="H118" s="78">
        <f t="shared" si="14"/>
        <v>0</v>
      </c>
      <c r="I118" s="195"/>
      <c r="J118" s="194"/>
      <c r="K118" s="80">
        <f t="shared" si="15"/>
        <v>0</v>
      </c>
      <c r="L118" s="198"/>
      <c r="M118" s="196"/>
      <c r="N118" s="197"/>
      <c r="O118" s="197"/>
      <c r="P118" s="197"/>
    </row>
    <row r="119" spans="1:16" ht="13.5">
      <c r="A119" s="188" t="s">
        <v>495</v>
      </c>
      <c r="B119" s="189"/>
      <c r="C119" s="190"/>
      <c r="D119" s="191"/>
      <c r="E119" s="192"/>
      <c r="F119" s="193"/>
      <c r="G119" s="194"/>
      <c r="H119" s="78">
        <f t="shared" si="14"/>
        <v>0</v>
      </c>
      <c r="I119" s="195"/>
      <c r="J119" s="194"/>
      <c r="K119" s="80">
        <f t="shared" si="15"/>
        <v>0</v>
      </c>
      <c r="L119" s="198"/>
      <c r="M119" s="196"/>
      <c r="N119" s="197"/>
      <c r="O119" s="197"/>
      <c r="P119" s="197"/>
    </row>
    <row r="120" spans="1:16" ht="13.5">
      <c r="A120" s="188" t="s">
        <v>496</v>
      </c>
      <c r="B120" s="189"/>
      <c r="C120" s="190"/>
      <c r="D120" s="191"/>
      <c r="E120" s="192"/>
      <c r="F120" s="193"/>
      <c r="G120" s="194"/>
      <c r="H120" s="78">
        <f t="shared" si="14"/>
        <v>0</v>
      </c>
      <c r="I120" s="195"/>
      <c r="J120" s="194"/>
      <c r="K120" s="80">
        <f t="shared" si="15"/>
        <v>0</v>
      </c>
      <c r="L120" s="198"/>
      <c r="M120" s="196"/>
      <c r="N120" s="197"/>
      <c r="O120" s="197"/>
      <c r="P120" s="197"/>
    </row>
    <row r="121" spans="1:16" ht="13.5">
      <c r="A121" s="188" t="s">
        <v>497</v>
      </c>
      <c r="B121" s="189"/>
      <c r="C121" s="190"/>
      <c r="D121" s="191"/>
      <c r="E121" s="192"/>
      <c r="F121" s="193"/>
      <c r="G121" s="194"/>
      <c r="H121" s="78">
        <f t="shared" si="14"/>
        <v>0</v>
      </c>
      <c r="I121" s="195"/>
      <c r="J121" s="194"/>
      <c r="K121" s="80">
        <f t="shared" si="15"/>
        <v>0</v>
      </c>
      <c r="L121" s="198"/>
      <c r="M121" s="196"/>
      <c r="N121" s="197"/>
      <c r="O121" s="197"/>
      <c r="P121" s="197"/>
    </row>
    <row r="122" spans="1:16" ht="13.5">
      <c r="A122" s="188" t="s">
        <v>498</v>
      </c>
      <c r="B122" s="189"/>
      <c r="C122" s="190"/>
      <c r="D122" s="191"/>
      <c r="E122" s="192"/>
      <c r="F122" s="193"/>
      <c r="G122" s="194"/>
      <c r="H122" s="78">
        <f t="shared" si="14"/>
        <v>0</v>
      </c>
      <c r="I122" s="195"/>
      <c r="J122" s="194"/>
      <c r="K122" s="80">
        <f t="shared" si="15"/>
        <v>0</v>
      </c>
      <c r="L122" s="198"/>
      <c r="M122" s="196"/>
      <c r="N122" s="197"/>
      <c r="O122" s="197"/>
      <c r="P122" s="197"/>
    </row>
    <row r="123" spans="1:16" ht="13.5">
      <c r="A123" s="188" t="s">
        <v>499</v>
      </c>
      <c r="B123" s="189"/>
      <c r="C123" s="190"/>
      <c r="D123" s="191"/>
      <c r="E123" s="192"/>
      <c r="F123" s="193"/>
      <c r="G123" s="194"/>
      <c r="H123" s="78">
        <f t="shared" si="14"/>
        <v>0</v>
      </c>
      <c r="I123" s="195"/>
      <c r="J123" s="194"/>
      <c r="K123" s="80">
        <f t="shared" si="15"/>
        <v>0</v>
      </c>
      <c r="L123" s="198"/>
      <c r="M123" s="196"/>
      <c r="N123" s="197"/>
      <c r="O123" s="197"/>
      <c r="P123" s="197"/>
    </row>
    <row r="124" spans="1:16" ht="13.5">
      <c r="A124" s="188" t="s">
        <v>500</v>
      </c>
      <c r="B124" s="189"/>
      <c r="C124" s="190"/>
      <c r="D124" s="191"/>
      <c r="E124" s="192"/>
      <c r="F124" s="193"/>
      <c r="G124" s="194"/>
      <c r="H124" s="78">
        <f t="shared" si="14"/>
        <v>0</v>
      </c>
      <c r="I124" s="195"/>
      <c r="J124" s="194"/>
      <c r="K124" s="80">
        <f t="shared" si="15"/>
        <v>0</v>
      </c>
      <c r="L124" s="198"/>
      <c r="M124" s="196"/>
      <c r="N124" s="197"/>
      <c r="O124" s="197"/>
      <c r="P124" s="197"/>
    </row>
    <row r="125" spans="1:16" ht="13.5">
      <c r="A125" s="188" t="s">
        <v>501</v>
      </c>
      <c r="B125" s="189"/>
      <c r="C125" s="190"/>
      <c r="D125" s="191"/>
      <c r="E125" s="192"/>
      <c r="F125" s="193"/>
      <c r="G125" s="194"/>
      <c r="H125" s="78">
        <f t="shared" si="14"/>
        <v>0</v>
      </c>
      <c r="I125" s="195"/>
      <c r="J125" s="194"/>
      <c r="K125" s="80">
        <f t="shared" si="15"/>
        <v>0</v>
      </c>
      <c r="L125" s="198"/>
      <c r="M125" s="196"/>
      <c r="N125" s="197"/>
      <c r="O125" s="197"/>
      <c r="P125" s="197"/>
    </row>
    <row r="126" spans="1:16" ht="13.5">
      <c r="A126" s="188" t="s">
        <v>502</v>
      </c>
      <c r="B126" s="189"/>
      <c r="C126" s="190"/>
      <c r="D126" s="191"/>
      <c r="E126" s="192"/>
      <c r="F126" s="193"/>
      <c r="G126" s="194"/>
      <c r="H126" s="78">
        <f t="shared" si="14"/>
        <v>0</v>
      </c>
      <c r="I126" s="195"/>
      <c r="J126" s="194"/>
      <c r="K126" s="80">
        <f t="shared" si="15"/>
        <v>0</v>
      </c>
      <c r="L126" s="198"/>
      <c r="M126" s="196"/>
      <c r="N126" s="197"/>
      <c r="O126" s="197"/>
      <c r="P126" s="197"/>
    </row>
    <row r="127" spans="1:16" ht="13.5">
      <c r="A127" s="188" t="s">
        <v>503</v>
      </c>
      <c r="B127" s="189"/>
      <c r="C127" s="190"/>
      <c r="D127" s="191"/>
      <c r="E127" s="192"/>
      <c r="F127" s="193"/>
      <c r="G127" s="194"/>
      <c r="H127" s="78">
        <f t="shared" si="14"/>
        <v>0</v>
      </c>
      <c r="I127" s="195"/>
      <c r="J127" s="194"/>
      <c r="K127" s="80">
        <f t="shared" si="15"/>
        <v>0</v>
      </c>
      <c r="L127" s="198"/>
      <c r="M127" s="196"/>
      <c r="N127" s="197"/>
      <c r="O127" s="197"/>
      <c r="P127" s="197"/>
    </row>
    <row r="128" spans="1:16" ht="13.5">
      <c r="A128" s="188" t="s">
        <v>504</v>
      </c>
      <c r="B128" s="189"/>
      <c r="C128" s="190"/>
      <c r="D128" s="191"/>
      <c r="E128" s="192"/>
      <c r="F128" s="193"/>
      <c r="G128" s="194"/>
      <c r="H128" s="78">
        <f t="shared" si="14"/>
        <v>0</v>
      </c>
      <c r="I128" s="195"/>
      <c r="J128" s="194"/>
      <c r="K128" s="80">
        <f t="shared" si="15"/>
        <v>0</v>
      </c>
      <c r="L128" s="198"/>
      <c r="M128" s="196"/>
      <c r="N128" s="197"/>
      <c r="O128" s="197"/>
      <c r="P128" s="197"/>
    </row>
    <row r="129" spans="1:16" ht="13.5">
      <c r="A129" s="188" t="s">
        <v>505</v>
      </c>
      <c r="B129" s="189"/>
      <c r="C129" s="190"/>
      <c r="D129" s="191"/>
      <c r="E129" s="192"/>
      <c r="F129" s="193"/>
      <c r="G129" s="194"/>
      <c r="H129" s="78">
        <f t="shared" si="14"/>
        <v>0</v>
      </c>
      <c r="I129" s="195"/>
      <c r="J129" s="194"/>
      <c r="K129" s="80">
        <f t="shared" si="15"/>
        <v>0</v>
      </c>
      <c r="L129" s="198"/>
      <c r="M129" s="196"/>
      <c r="N129" s="197"/>
      <c r="O129" s="197"/>
      <c r="P129" s="197"/>
    </row>
    <row r="130" spans="1:16" ht="13.5">
      <c r="A130" s="188" t="s">
        <v>506</v>
      </c>
      <c r="B130" s="189"/>
      <c r="C130" s="190"/>
      <c r="D130" s="191"/>
      <c r="E130" s="192"/>
      <c r="F130" s="193"/>
      <c r="G130" s="194"/>
      <c r="H130" s="78">
        <f t="shared" si="14"/>
        <v>0</v>
      </c>
      <c r="I130" s="195"/>
      <c r="J130" s="194"/>
      <c r="K130" s="80">
        <f t="shared" si="15"/>
        <v>0</v>
      </c>
      <c r="L130" s="198"/>
      <c r="M130" s="196"/>
      <c r="N130" s="197"/>
      <c r="O130" s="197"/>
      <c r="P130" s="197"/>
    </row>
    <row r="131" spans="1:16" ht="13.5">
      <c r="A131" s="188" t="s">
        <v>507</v>
      </c>
      <c r="B131" s="189"/>
      <c r="C131" s="190"/>
      <c r="D131" s="191"/>
      <c r="E131" s="192"/>
      <c r="F131" s="193"/>
      <c r="G131" s="194"/>
      <c r="H131" s="78">
        <f t="shared" si="14"/>
        <v>0</v>
      </c>
      <c r="I131" s="195"/>
      <c r="J131" s="194"/>
      <c r="K131" s="80">
        <f t="shared" si="15"/>
        <v>0</v>
      </c>
      <c r="L131" s="198"/>
      <c r="M131" s="196"/>
      <c r="N131" s="197"/>
      <c r="O131" s="197"/>
      <c r="P131" s="197"/>
    </row>
    <row r="132" spans="1:16" ht="13.5">
      <c r="A132" s="188" t="s">
        <v>508</v>
      </c>
      <c r="B132" s="189"/>
      <c r="C132" s="190"/>
      <c r="D132" s="191"/>
      <c r="E132" s="192"/>
      <c r="F132" s="193"/>
      <c r="G132" s="194"/>
      <c r="H132" s="78">
        <f t="shared" si="14"/>
        <v>0</v>
      </c>
      <c r="I132" s="195"/>
      <c r="J132" s="194"/>
      <c r="K132" s="80">
        <f t="shared" si="15"/>
        <v>0</v>
      </c>
      <c r="L132" s="198"/>
      <c r="M132" s="196"/>
      <c r="N132" s="197"/>
      <c r="O132" s="197"/>
      <c r="P132" s="197"/>
    </row>
    <row r="133" spans="1:16" ht="13.5">
      <c r="A133" s="188" t="s">
        <v>509</v>
      </c>
      <c r="B133" s="189"/>
      <c r="C133" s="190"/>
      <c r="D133" s="191"/>
      <c r="E133" s="192"/>
      <c r="F133" s="193"/>
      <c r="G133" s="194"/>
      <c r="H133" s="78">
        <f t="shared" si="14"/>
        <v>0</v>
      </c>
      <c r="I133" s="195"/>
      <c r="J133" s="194"/>
      <c r="K133" s="80">
        <f t="shared" si="15"/>
        <v>0</v>
      </c>
      <c r="L133" s="198"/>
      <c r="M133" s="196"/>
      <c r="N133" s="197"/>
      <c r="O133" s="197"/>
      <c r="P133" s="197"/>
    </row>
    <row r="134" spans="1:16" ht="13.5">
      <c r="A134" s="188" t="s">
        <v>510</v>
      </c>
      <c r="B134" s="189"/>
      <c r="C134" s="190"/>
      <c r="D134" s="191"/>
      <c r="E134" s="192"/>
      <c r="F134" s="193"/>
      <c r="G134" s="194"/>
      <c r="H134" s="78">
        <f t="shared" si="14"/>
        <v>0</v>
      </c>
      <c r="I134" s="195"/>
      <c r="J134" s="194"/>
      <c r="K134" s="80">
        <f t="shared" si="15"/>
        <v>0</v>
      </c>
      <c r="L134" s="198"/>
      <c r="M134" s="196"/>
      <c r="N134" s="197"/>
      <c r="O134" s="197"/>
      <c r="P134" s="197"/>
    </row>
    <row r="135" spans="1:16" ht="13.5">
      <c r="A135" s="188" t="s">
        <v>511</v>
      </c>
      <c r="B135" s="189"/>
      <c r="C135" s="190"/>
      <c r="D135" s="191"/>
      <c r="E135" s="192"/>
      <c r="F135" s="193"/>
      <c r="G135" s="194"/>
      <c r="H135" s="78">
        <f t="shared" si="14"/>
        <v>0</v>
      </c>
      <c r="I135" s="195"/>
      <c r="J135" s="194"/>
      <c r="K135" s="80">
        <f t="shared" si="15"/>
        <v>0</v>
      </c>
      <c r="L135" s="198"/>
      <c r="M135" s="196"/>
      <c r="N135" s="197"/>
      <c r="O135" s="197"/>
      <c r="P135" s="197"/>
    </row>
    <row r="136" spans="1:16" ht="13.5">
      <c r="A136" s="188" t="s">
        <v>512</v>
      </c>
      <c r="B136" s="189"/>
      <c r="C136" s="190"/>
      <c r="D136" s="191"/>
      <c r="E136" s="192"/>
      <c r="F136" s="193"/>
      <c r="G136" s="194"/>
      <c r="H136" s="78">
        <f t="shared" si="14"/>
        <v>0</v>
      </c>
      <c r="I136" s="195"/>
      <c r="J136" s="194"/>
      <c r="K136" s="80">
        <f t="shared" si="15"/>
        <v>0</v>
      </c>
      <c r="L136" s="198"/>
      <c r="M136" s="196"/>
      <c r="N136" s="197"/>
      <c r="O136" s="197"/>
      <c r="P136" s="197"/>
    </row>
    <row r="137" spans="1:16" ht="13.5">
      <c r="A137" s="188" t="s">
        <v>513</v>
      </c>
      <c r="B137" s="189"/>
      <c r="C137" s="190"/>
      <c r="D137" s="191"/>
      <c r="E137" s="192"/>
      <c r="F137" s="193"/>
      <c r="G137" s="194"/>
      <c r="H137" s="78">
        <f t="shared" si="14"/>
        <v>0</v>
      </c>
      <c r="I137" s="195"/>
      <c r="J137" s="194"/>
      <c r="K137" s="80">
        <f t="shared" si="15"/>
        <v>0</v>
      </c>
      <c r="L137" s="198"/>
      <c r="M137" s="196"/>
      <c r="N137" s="197"/>
      <c r="O137" s="197"/>
      <c r="P137" s="197"/>
    </row>
    <row r="138" spans="1:16" ht="13.5">
      <c r="A138" s="188" t="s">
        <v>514</v>
      </c>
      <c r="B138" s="189"/>
      <c r="C138" s="190"/>
      <c r="D138" s="191"/>
      <c r="E138" s="192"/>
      <c r="F138" s="193"/>
      <c r="G138" s="194"/>
      <c r="H138" s="78">
        <f t="shared" si="14"/>
        <v>0</v>
      </c>
      <c r="I138" s="195"/>
      <c r="J138" s="194"/>
      <c r="K138" s="80">
        <f t="shared" si="15"/>
        <v>0</v>
      </c>
      <c r="L138" s="198"/>
      <c r="M138" s="196"/>
      <c r="N138" s="197"/>
      <c r="O138" s="197"/>
      <c r="P138" s="197"/>
    </row>
    <row r="139" spans="1:16" ht="13.5">
      <c r="A139" s="188" t="s">
        <v>515</v>
      </c>
      <c r="B139" s="189"/>
      <c r="C139" s="190"/>
      <c r="D139" s="191"/>
      <c r="E139" s="192"/>
      <c r="F139" s="193"/>
      <c r="G139" s="194"/>
      <c r="H139" s="78">
        <f t="shared" si="14"/>
        <v>0</v>
      </c>
      <c r="I139" s="195"/>
      <c r="J139" s="194"/>
      <c r="K139" s="80">
        <f t="shared" si="15"/>
        <v>0</v>
      </c>
      <c r="L139" s="198"/>
      <c r="M139" s="196"/>
      <c r="N139" s="197"/>
      <c r="O139" s="197"/>
      <c r="P139" s="197"/>
    </row>
    <row r="140" spans="1:16" ht="13.5">
      <c r="A140" s="188" t="s">
        <v>516</v>
      </c>
      <c r="B140" s="189"/>
      <c r="C140" s="190"/>
      <c r="D140" s="191"/>
      <c r="E140" s="192"/>
      <c r="F140" s="193"/>
      <c r="G140" s="194"/>
      <c r="H140" s="78">
        <f aca="true" t="shared" si="16" ref="H140:H185">H139+F140-G140</f>
        <v>0</v>
      </c>
      <c r="I140" s="195"/>
      <c r="J140" s="194"/>
      <c r="K140" s="80">
        <f aca="true" t="shared" si="17" ref="K140:K185">K139+I140-J140</f>
        <v>0</v>
      </c>
      <c r="L140" s="198"/>
      <c r="M140" s="196"/>
      <c r="N140" s="197"/>
      <c r="O140" s="197"/>
      <c r="P140" s="197"/>
    </row>
    <row r="141" spans="1:16" ht="13.5">
      <c r="A141" s="188" t="s">
        <v>517</v>
      </c>
      <c r="B141" s="189"/>
      <c r="C141" s="190"/>
      <c r="D141" s="191"/>
      <c r="E141" s="192"/>
      <c r="F141" s="193"/>
      <c r="G141" s="194"/>
      <c r="H141" s="78">
        <f t="shared" si="16"/>
        <v>0</v>
      </c>
      <c r="I141" s="195"/>
      <c r="J141" s="194"/>
      <c r="K141" s="80">
        <f t="shared" si="17"/>
        <v>0</v>
      </c>
      <c r="L141" s="198"/>
      <c r="M141" s="196"/>
      <c r="N141" s="197"/>
      <c r="O141" s="197"/>
      <c r="P141" s="197"/>
    </row>
    <row r="142" spans="1:16" ht="13.5">
      <c r="A142" s="188" t="s">
        <v>518</v>
      </c>
      <c r="B142" s="189"/>
      <c r="C142" s="190"/>
      <c r="D142" s="191"/>
      <c r="E142" s="192"/>
      <c r="F142" s="193"/>
      <c r="G142" s="194"/>
      <c r="H142" s="78">
        <f t="shared" si="16"/>
        <v>0</v>
      </c>
      <c r="I142" s="195"/>
      <c r="J142" s="194"/>
      <c r="K142" s="80">
        <f t="shared" si="17"/>
        <v>0</v>
      </c>
      <c r="L142" s="198"/>
      <c r="M142" s="196"/>
      <c r="N142" s="197"/>
      <c r="O142" s="197"/>
      <c r="P142" s="197"/>
    </row>
    <row r="143" spans="1:16" ht="13.5">
      <c r="A143" s="188" t="s">
        <v>519</v>
      </c>
      <c r="B143" s="189"/>
      <c r="C143" s="190"/>
      <c r="D143" s="191"/>
      <c r="E143" s="192"/>
      <c r="F143" s="193"/>
      <c r="G143" s="194"/>
      <c r="H143" s="78">
        <f t="shared" si="16"/>
        <v>0</v>
      </c>
      <c r="I143" s="195"/>
      <c r="J143" s="194"/>
      <c r="K143" s="80">
        <f t="shared" si="17"/>
        <v>0</v>
      </c>
      <c r="L143" s="198"/>
      <c r="M143" s="196"/>
      <c r="N143" s="197"/>
      <c r="O143" s="197"/>
      <c r="P143" s="197"/>
    </row>
    <row r="144" spans="1:16" ht="13.5">
      <c r="A144" s="188" t="s">
        <v>520</v>
      </c>
      <c r="B144" s="189"/>
      <c r="C144" s="190"/>
      <c r="D144" s="191"/>
      <c r="E144" s="192"/>
      <c r="F144" s="193"/>
      <c r="G144" s="194"/>
      <c r="H144" s="78">
        <f t="shared" si="16"/>
        <v>0</v>
      </c>
      <c r="I144" s="195"/>
      <c r="J144" s="194"/>
      <c r="K144" s="80">
        <f t="shared" si="17"/>
        <v>0</v>
      </c>
      <c r="L144" s="198"/>
      <c r="M144" s="196"/>
      <c r="N144" s="197"/>
      <c r="O144" s="197"/>
      <c r="P144" s="197"/>
    </row>
    <row r="145" spans="1:16" ht="13.5">
      <c r="A145" s="188" t="s">
        <v>521</v>
      </c>
      <c r="B145" s="189"/>
      <c r="C145" s="190"/>
      <c r="D145" s="191"/>
      <c r="E145" s="192"/>
      <c r="F145" s="193"/>
      <c r="G145" s="194"/>
      <c r="H145" s="78">
        <f t="shared" si="16"/>
        <v>0</v>
      </c>
      <c r="I145" s="195"/>
      <c r="J145" s="194"/>
      <c r="K145" s="80">
        <f t="shared" si="17"/>
        <v>0</v>
      </c>
      <c r="L145" s="198"/>
      <c r="M145" s="196"/>
      <c r="N145" s="197"/>
      <c r="O145" s="197"/>
      <c r="P145" s="197"/>
    </row>
    <row r="146" spans="1:16" ht="13.5">
      <c r="A146" s="188" t="s">
        <v>522</v>
      </c>
      <c r="B146" s="189"/>
      <c r="C146" s="190"/>
      <c r="D146" s="191"/>
      <c r="E146" s="192"/>
      <c r="F146" s="193"/>
      <c r="G146" s="194"/>
      <c r="H146" s="78">
        <f t="shared" si="16"/>
        <v>0</v>
      </c>
      <c r="I146" s="195"/>
      <c r="J146" s="194"/>
      <c r="K146" s="80">
        <f t="shared" si="17"/>
        <v>0</v>
      </c>
      <c r="L146" s="198"/>
      <c r="M146" s="196"/>
      <c r="N146" s="197"/>
      <c r="O146" s="197"/>
      <c r="P146" s="197"/>
    </row>
    <row r="147" spans="1:16" ht="13.5">
      <c r="A147" s="188" t="s">
        <v>523</v>
      </c>
      <c r="B147" s="189"/>
      <c r="C147" s="190"/>
      <c r="D147" s="191"/>
      <c r="E147" s="192"/>
      <c r="F147" s="193"/>
      <c r="G147" s="194"/>
      <c r="H147" s="78">
        <f t="shared" si="16"/>
        <v>0</v>
      </c>
      <c r="I147" s="195"/>
      <c r="J147" s="194"/>
      <c r="K147" s="80">
        <f t="shared" si="17"/>
        <v>0</v>
      </c>
      <c r="L147" s="198"/>
      <c r="M147" s="196"/>
      <c r="N147" s="197"/>
      <c r="O147" s="197"/>
      <c r="P147" s="197"/>
    </row>
    <row r="148" spans="1:16" ht="13.5">
      <c r="A148" s="188" t="s">
        <v>524</v>
      </c>
      <c r="B148" s="189"/>
      <c r="C148" s="190"/>
      <c r="D148" s="191"/>
      <c r="E148" s="192"/>
      <c r="F148" s="193"/>
      <c r="G148" s="194"/>
      <c r="H148" s="78">
        <f t="shared" si="16"/>
        <v>0</v>
      </c>
      <c r="I148" s="195"/>
      <c r="J148" s="194"/>
      <c r="K148" s="80">
        <f t="shared" si="17"/>
        <v>0</v>
      </c>
      <c r="L148" s="198"/>
      <c r="M148" s="196"/>
      <c r="N148" s="197"/>
      <c r="O148" s="197"/>
      <c r="P148" s="197"/>
    </row>
    <row r="149" spans="1:16" ht="13.5">
      <c r="A149" s="188" t="s">
        <v>525</v>
      </c>
      <c r="B149" s="189"/>
      <c r="C149" s="190"/>
      <c r="D149" s="191"/>
      <c r="E149" s="192"/>
      <c r="F149" s="193"/>
      <c r="G149" s="194"/>
      <c r="H149" s="78">
        <f t="shared" si="16"/>
        <v>0</v>
      </c>
      <c r="I149" s="195"/>
      <c r="J149" s="194"/>
      <c r="K149" s="80">
        <f t="shared" si="17"/>
        <v>0</v>
      </c>
      <c r="L149" s="198"/>
      <c r="M149" s="196"/>
      <c r="N149" s="197"/>
      <c r="O149" s="197"/>
      <c r="P149" s="197"/>
    </row>
    <row r="150" spans="1:16" ht="13.5">
      <c r="A150" s="188" t="s">
        <v>526</v>
      </c>
      <c r="B150" s="189"/>
      <c r="C150" s="190"/>
      <c r="D150" s="191"/>
      <c r="E150" s="192"/>
      <c r="F150" s="193"/>
      <c r="G150" s="194"/>
      <c r="H150" s="78">
        <f t="shared" si="16"/>
        <v>0</v>
      </c>
      <c r="I150" s="195"/>
      <c r="J150" s="194"/>
      <c r="K150" s="80">
        <f t="shared" si="17"/>
        <v>0</v>
      </c>
      <c r="L150" s="198"/>
      <c r="M150" s="196"/>
      <c r="N150" s="197"/>
      <c r="O150" s="197"/>
      <c r="P150" s="197"/>
    </row>
    <row r="151" spans="1:16" ht="13.5">
      <c r="A151" s="188" t="s">
        <v>527</v>
      </c>
      <c r="B151" s="189"/>
      <c r="C151" s="190"/>
      <c r="D151" s="191"/>
      <c r="E151" s="192"/>
      <c r="F151" s="193"/>
      <c r="G151" s="194"/>
      <c r="H151" s="78">
        <f t="shared" si="16"/>
        <v>0</v>
      </c>
      <c r="I151" s="195"/>
      <c r="J151" s="194"/>
      <c r="K151" s="80">
        <f t="shared" si="17"/>
        <v>0</v>
      </c>
      <c r="L151" s="198"/>
      <c r="M151" s="196"/>
      <c r="N151" s="197"/>
      <c r="O151" s="197"/>
      <c r="P151" s="197"/>
    </row>
    <row r="152" spans="1:16" ht="13.5">
      <c r="A152" s="188" t="s">
        <v>528</v>
      </c>
      <c r="B152" s="189"/>
      <c r="C152" s="190"/>
      <c r="D152" s="191"/>
      <c r="E152" s="192"/>
      <c r="F152" s="193"/>
      <c r="G152" s="194"/>
      <c r="H152" s="78">
        <f t="shared" si="16"/>
        <v>0</v>
      </c>
      <c r="I152" s="195"/>
      <c r="J152" s="194"/>
      <c r="K152" s="80">
        <f t="shared" si="17"/>
        <v>0</v>
      </c>
      <c r="L152" s="198"/>
      <c r="M152" s="196"/>
      <c r="N152" s="197"/>
      <c r="O152" s="197"/>
      <c r="P152" s="197"/>
    </row>
    <row r="153" spans="1:16" ht="13.5">
      <c r="A153" s="188" t="s">
        <v>529</v>
      </c>
      <c r="B153" s="189"/>
      <c r="C153" s="190"/>
      <c r="D153" s="191"/>
      <c r="E153" s="192"/>
      <c r="F153" s="193"/>
      <c r="G153" s="194"/>
      <c r="H153" s="78">
        <f t="shared" si="16"/>
        <v>0</v>
      </c>
      <c r="I153" s="195"/>
      <c r="J153" s="194"/>
      <c r="K153" s="80">
        <f t="shared" si="17"/>
        <v>0</v>
      </c>
      <c r="L153" s="198"/>
      <c r="M153" s="196"/>
      <c r="N153" s="197"/>
      <c r="O153" s="197"/>
      <c r="P153" s="197"/>
    </row>
    <row r="154" spans="1:16" ht="13.5">
      <c r="A154" s="188" t="s">
        <v>530</v>
      </c>
      <c r="B154" s="189"/>
      <c r="C154" s="190"/>
      <c r="D154" s="191"/>
      <c r="E154" s="192"/>
      <c r="F154" s="193"/>
      <c r="G154" s="194"/>
      <c r="H154" s="78">
        <f t="shared" si="16"/>
        <v>0</v>
      </c>
      <c r="I154" s="195"/>
      <c r="J154" s="194"/>
      <c r="K154" s="80">
        <f t="shared" si="17"/>
        <v>0</v>
      </c>
      <c r="L154" s="198"/>
      <c r="M154" s="196"/>
      <c r="N154" s="197"/>
      <c r="O154" s="197"/>
      <c r="P154" s="197"/>
    </row>
    <row r="155" spans="1:16" ht="13.5">
      <c r="A155" s="188" t="s">
        <v>531</v>
      </c>
      <c r="B155" s="189"/>
      <c r="C155" s="190"/>
      <c r="D155" s="191"/>
      <c r="E155" s="192"/>
      <c r="F155" s="193"/>
      <c r="G155" s="194"/>
      <c r="H155" s="78">
        <f t="shared" si="16"/>
        <v>0</v>
      </c>
      <c r="I155" s="195"/>
      <c r="J155" s="194"/>
      <c r="K155" s="80">
        <f t="shared" si="17"/>
        <v>0</v>
      </c>
      <c r="L155" s="198"/>
      <c r="M155" s="196"/>
      <c r="N155" s="197"/>
      <c r="O155" s="197"/>
      <c r="P155" s="197"/>
    </row>
    <row r="156" spans="1:16" ht="13.5">
      <c r="A156" s="188" t="s">
        <v>532</v>
      </c>
      <c r="B156" s="189"/>
      <c r="C156" s="190"/>
      <c r="D156" s="191"/>
      <c r="E156" s="192"/>
      <c r="F156" s="193"/>
      <c r="G156" s="194"/>
      <c r="H156" s="78">
        <f aca="true" t="shared" si="18" ref="H156:H170">H155+F156-G156</f>
        <v>0</v>
      </c>
      <c r="I156" s="195"/>
      <c r="J156" s="194"/>
      <c r="K156" s="80">
        <f aca="true" t="shared" si="19" ref="K156:K170">K155+I156-J156</f>
        <v>0</v>
      </c>
      <c r="L156" s="198"/>
      <c r="M156" s="196"/>
      <c r="N156" s="197"/>
      <c r="O156" s="197"/>
      <c r="P156" s="197"/>
    </row>
    <row r="157" spans="1:16" ht="13.5">
      <c r="A157" s="188" t="s">
        <v>533</v>
      </c>
      <c r="B157" s="189"/>
      <c r="C157" s="190"/>
      <c r="D157" s="191"/>
      <c r="E157" s="192"/>
      <c r="F157" s="193"/>
      <c r="G157" s="194"/>
      <c r="H157" s="78">
        <f t="shared" si="18"/>
        <v>0</v>
      </c>
      <c r="I157" s="195"/>
      <c r="J157" s="194"/>
      <c r="K157" s="80">
        <f t="shared" si="19"/>
        <v>0</v>
      </c>
      <c r="L157" s="198"/>
      <c r="M157" s="196"/>
      <c r="N157" s="197"/>
      <c r="O157" s="197"/>
      <c r="P157" s="197"/>
    </row>
    <row r="158" spans="1:16" ht="13.5">
      <c r="A158" s="188" t="s">
        <v>534</v>
      </c>
      <c r="B158" s="189"/>
      <c r="C158" s="190"/>
      <c r="D158" s="191"/>
      <c r="E158" s="192"/>
      <c r="F158" s="193"/>
      <c r="G158" s="194"/>
      <c r="H158" s="78">
        <f t="shared" si="18"/>
        <v>0</v>
      </c>
      <c r="I158" s="195"/>
      <c r="J158" s="194"/>
      <c r="K158" s="80">
        <f t="shared" si="19"/>
        <v>0</v>
      </c>
      <c r="L158" s="198"/>
      <c r="M158" s="196"/>
      <c r="N158" s="197"/>
      <c r="O158" s="197"/>
      <c r="P158" s="197"/>
    </row>
    <row r="159" spans="1:16" ht="13.5">
      <c r="A159" s="188" t="s">
        <v>535</v>
      </c>
      <c r="B159" s="189"/>
      <c r="C159" s="190"/>
      <c r="D159" s="191"/>
      <c r="E159" s="192"/>
      <c r="F159" s="193"/>
      <c r="G159" s="194"/>
      <c r="H159" s="78">
        <f t="shared" si="18"/>
        <v>0</v>
      </c>
      <c r="I159" s="195"/>
      <c r="J159" s="194"/>
      <c r="K159" s="80">
        <f t="shared" si="19"/>
        <v>0</v>
      </c>
      <c r="L159" s="198"/>
      <c r="M159" s="196"/>
      <c r="N159" s="197"/>
      <c r="O159" s="197"/>
      <c r="P159" s="197"/>
    </row>
    <row r="160" spans="1:16" ht="13.5">
      <c r="A160" s="188" t="s">
        <v>536</v>
      </c>
      <c r="B160" s="189"/>
      <c r="C160" s="190"/>
      <c r="D160" s="191"/>
      <c r="E160" s="192"/>
      <c r="F160" s="193"/>
      <c r="G160" s="194"/>
      <c r="H160" s="78">
        <f t="shared" si="18"/>
        <v>0</v>
      </c>
      <c r="I160" s="195"/>
      <c r="J160" s="194"/>
      <c r="K160" s="80">
        <f t="shared" si="19"/>
        <v>0</v>
      </c>
      <c r="L160" s="198"/>
      <c r="M160" s="196"/>
      <c r="N160" s="197"/>
      <c r="O160" s="197"/>
      <c r="P160" s="197"/>
    </row>
    <row r="161" spans="1:16" ht="13.5">
      <c r="A161" s="188" t="s">
        <v>537</v>
      </c>
      <c r="B161" s="189"/>
      <c r="C161" s="190"/>
      <c r="D161" s="191"/>
      <c r="E161" s="192"/>
      <c r="F161" s="193"/>
      <c r="G161" s="194"/>
      <c r="H161" s="78">
        <f t="shared" si="18"/>
        <v>0</v>
      </c>
      <c r="I161" s="195"/>
      <c r="J161" s="194"/>
      <c r="K161" s="80">
        <f t="shared" si="19"/>
        <v>0</v>
      </c>
      <c r="L161" s="198"/>
      <c r="M161" s="196"/>
      <c r="N161" s="197"/>
      <c r="O161" s="197"/>
      <c r="P161" s="197"/>
    </row>
    <row r="162" spans="1:16" ht="13.5">
      <c r="A162" s="188" t="s">
        <v>538</v>
      </c>
      <c r="B162" s="189"/>
      <c r="C162" s="190"/>
      <c r="D162" s="191"/>
      <c r="E162" s="192"/>
      <c r="F162" s="193"/>
      <c r="G162" s="194"/>
      <c r="H162" s="78">
        <f t="shared" si="18"/>
        <v>0</v>
      </c>
      <c r="I162" s="195"/>
      <c r="J162" s="194"/>
      <c r="K162" s="80">
        <f t="shared" si="19"/>
        <v>0</v>
      </c>
      <c r="L162" s="198"/>
      <c r="M162" s="196"/>
      <c r="N162" s="197"/>
      <c r="O162" s="197"/>
      <c r="P162" s="197"/>
    </row>
    <row r="163" spans="1:16" ht="13.5">
      <c r="A163" s="188" t="s">
        <v>539</v>
      </c>
      <c r="B163" s="189"/>
      <c r="C163" s="190"/>
      <c r="D163" s="191"/>
      <c r="E163" s="192"/>
      <c r="F163" s="193"/>
      <c r="G163" s="194"/>
      <c r="H163" s="78">
        <f t="shared" si="18"/>
        <v>0</v>
      </c>
      <c r="I163" s="195"/>
      <c r="J163" s="194"/>
      <c r="K163" s="80">
        <f t="shared" si="19"/>
        <v>0</v>
      </c>
      <c r="L163" s="198"/>
      <c r="M163" s="196"/>
      <c r="N163" s="197"/>
      <c r="O163" s="197"/>
      <c r="P163" s="197"/>
    </row>
    <row r="164" spans="1:16" ht="13.5">
      <c r="A164" s="188" t="s">
        <v>540</v>
      </c>
      <c r="B164" s="189"/>
      <c r="C164" s="190"/>
      <c r="D164" s="191"/>
      <c r="E164" s="192"/>
      <c r="F164" s="193"/>
      <c r="G164" s="194"/>
      <c r="H164" s="78">
        <f t="shared" si="18"/>
        <v>0</v>
      </c>
      <c r="I164" s="195"/>
      <c r="J164" s="194"/>
      <c r="K164" s="80">
        <f t="shared" si="19"/>
        <v>0</v>
      </c>
      <c r="L164" s="198"/>
      <c r="M164" s="196"/>
      <c r="N164" s="197"/>
      <c r="O164" s="197"/>
      <c r="P164" s="197"/>
    </row>
    <row r="165" spans="1:16" ht="13.5">
      <c r="A165" s="188" t="s">
        <v>541</v>
      </c>
      <c r="B165" s="189"/>
      <c r="C165" s="190"/>
      <c r="D165" s="191"/>
      <c r="E165" s="192"/>
      <c r="F165" s="193"/>
      <c r="G165" s="194"/>
      <c r="H165" s="78">
        <f t="shared" si="18"/>
        <v>0</v>
      </c>
      <c r="I165" s="195"/>
      <c r="J165" s="194"/>
      <c r="K165" s="80">
        <f t="shared" si="19"/>
        <v>0</v>
      </c>
      <c r="L165" s="198"/>
      <c r="M165" s="196"/>
      <c r="N165" s="197"/>
      <c r="O165" s="197"/>
      <c r="P165" s="197"/>
    </row>
    <row r="166" spans="1:16" ht="13.5">
      <c r="A166" s="188" t="s">
        <v>542</v>
      </c>
      <c r="B166" s="189"/>
      <c r="C166" s="190"/>
      <c r="D166" s="191"/>
      <c r="E166" s="192"/>
      <c r="F166" s="193"/>
      <c r="G166" s="194"/>
      <c r="H166" s="78">
        <f t="shared" si="18"/>
        <v>0</v>
      </c>
      <c r="I166" s="195"/>
      <c r="J166" s="194"/>
      <c r="K166" s="80">
        <f t="shared" si="19"/>
        <v>0</v>
      </c>
      <c r="L166" s="198"/>
      <c r="M166" s="196"/>
      <c r="N166" s="197"/>
      <c r="O166" s="197"/>
      <c r="P166" s="197"/>
    </row>
    <row r="167" spans="1:16" ht="13.5">
      <c r="A167" s="188" t="s">
        <v>543</v>
      </c>
      <c r="B167" s="189"/>
      <c r="C167" s="190"/>
      <c r="D167" s="191"/>
      <c r="E167" s="192"/>
      <c r="F167" s="193"/>
      <c r="G167" s="194"/>
      <c r="H167" s="78">
        <f t="shared" si="18"/>
        <v>0</v>
      </c>
      <c r="I167" s="195"/>
      <c r="J167" s="194"/>
      <c r="K167" s="80">
        <f t="shared" si="19"/>
        <v>0</v>
      </c>
      <c r="L167" s="198"/>
      <c r="M167" s="196"/>
      <c r="N167" s="197"/>
      <c r="O167" s="197"/>
      <c r="P167" s="197"/>
    </row>
    <row r="168" spans="1:16" ht="13.5">
      <c r="A168" s="188" t="s">
        <v>544</v>
      </c>
      <c r="B168" s="189"/>
      <c r="C168" s="190"/>
      <c r="D168" s="191"/>
      <c r="E168" s="192"/>
      <c r="F168" s="193"/>
      <c r="G168" s="194"/>
      <c r="H168" s="78">
        <f t="shared" si="18"/>
        <v>0</v>
      </c>
      <c r="I168" s="195"/>
      <c r="J168" s="194"/>
      <c r="K168" s="80">
        <f t="shared" si="19"/>
        <v>0</v>
      </c>
      <c r="L168" s="198"/>
      <c r="M168" s="196"/>
      <c r="N168" s="197"/>
      <c r="O168" s="197"/>
      <c r="P168" s="197"/>
    </row>
    <row r="169" spans="1:16" ht="13.5">
      <c r="A169" s="188" t="s">
        <v>545</v>
      </c>
      <c r="B169" s="189"/>
      <c r="C169" s="190"/>
      <c r="D169" s="191"/>
      <c r="E169" s="192"/>
      <c r="F169" s="193"/>
      <c r="G169" s="194"/>
      <c r="H169" s="78">
        <f t="shared" si="18"/>
        <v>0</v>
      </c>
      <c r="I169" s="195"/>
      <c r="J169" s="194"/>
      <c r="K169" s="80">
        <f t="shared" si="19"/>
        <v>0</v>
      </c>
      <c r="L169" s="198"/>
      <c r="M169" s="196"/>
      <c r="N169" s="197"/>
      <c r="O169" s="197"/>
      <c r="P169" s="197"/>
    </row>
    <row r="170" spans="1:16" ht="13.5">
      <c r="A170" s="188" t="s">
        <v>546</v>
      </c>
      <c r="B170" s="189"/>
      <c r="C170" s="190"/>
      <c r="D170" s="191"/>
      <c r="E170" s="192"/>
      <c r="F170" s="193"/>
      <c r="G170" s="194"/>
      <c r="H170" s="78">
        <f t="shared" si="18"/>
        <v>0</v>
      </c>
      <c r="I170" s="195"/>
      <c r="J170" s="194"/>
      <c r="K170" s="80">
        <f t="shared" si="19"/>
        <v>0</v>
      </c>
      <c r="L170" s="198"/>
      <c r="M170" s="196"/>
      <c r="N170" s="197"/>
      <c r="O170" s="197"/>
      <c r="P170" s="197"/>
    </row>
    <row r="171" spans="1:16" ht="13.5">
      <c r="A171" s="188" t="s">
        <v>547</v>
      </c>
      <c r="B171" s="189"/>
      <c r="C171" s="190"/>
      <c r="D171" s="191"/>
      <c r="E171" s="192"/>
      <c r="F171" s="193"/>
      <c r="G171" s="194"/>
      <c r="H171" s="78">
        <f t="shared" si="16"/>
        <v>0</v>
      </c>
      <c r="I171" s="195"/>
      <c r="J171" s="194"/>
      <c r="K171" s="80">
        <f t="shared" si="17"/>
        <v>0</v>
      </c>
      <c r="L171" s="198"/>
      <c r="M171" s="196"/>
      <c r="N171" s="197"/>
      <c r="O171" s="197"/>
      <c r="P171" s="197"/>
    </row>
    <row r="172" spans="1:16" ht="13.5">
      <c r="A172" s="188" t="s">
        <v>564</v>
      </c>
      <c r="B172" s="189"/>
      <c r="C172" s="190"/>
      <c r="D172" s="191"/>
      <c r="E172" s="192"/>
      <c r="F172" s="193"/>
      <c r="G172" s="194"/>
      <c r="H172" s="78">
        <f t="shared" si="16"/>
        <v>0</v>
      </c>
      <c r="I172" s="195"/>
      <c r="J172" s="194"/>
      <c r="K172" s="80">
        <f t="shared" si="17"/>
        <v>0</v>
      </c>
      <c r="L172" s="198"/>
      <c r="M172" s="196"/>
      <c r="N172" s="197"/>
      <c r="O172" s="197"/>
      <c r="P172" s="197"/>
    </row>
    <row r="173" spans="1:16" ht="13.5">
      <c r="A173" s="188" t="s">
        <v>565</v>
      </c>
      <c r="B173" s="189"/>
      <c r="C173" s="190"/>
      <c r="D173" s="191"/>
      <c r="E173" s="192"/>
      <c r="F173" s="193"/>
      <c r="G173" s="194"/>
      <c r="H173" s="78">
        <f t="shared" si="16"/>
        <v>0</v>
      </c>
      <c r="I173" s="195"/>
      <c r="J173" s="194"/>
      <c r="K173" s="80">
        <f t="shared" si="17"/>
        <v>0</v>
      </c>
      <c r="L173" s="198"/>
      <c r="M173" s="196"/>
      <c r="N173" s="197"/>
      <c r="O173" s="197"/>
      <c r="P173" s="197"/>
    </row>
    <row r="174" spans="1:16" ht="13.5">
      <c r="A174" s="188" t="s">
        <v>566</v>
      </c>
      <c r="B174" s="189"/>
      <c r="C174" s="190"/>
      <c r="D174" s="191"/>
      <c r="E174" s="192"/>
      <c r="F174" s="193"/>
      <c r="G174" s="194"/>
      <c r="H174" s="78">
        <f t="shared" si="16"/>
        <v>0</v>
      </c>
      <c r="I174" s="195"/>
      <c r="J174" s="194"/>
      <c r="K174" s="80">
        <f t="shared" si="17"/>
        <v>0</v>
      </c>
      <c r="L174" s="198"/>
      <c r="M174" s="196"/>
      <c r="N174" s="197"/>
      <c r="O174" s="197"/>
      <c r="P174" s="197"/>
    </row>
    <row r="175" spans="1:16" ht="13.5">
      <c r="A175" s="188" t="s">
        <v>567</v>
      </c>
      <c r="B175" s="189"/>
      <c r="C175" s="190"/>
      <c r="D175" s="191"/>
      <c r="E175" s="192"/>
      <c r="F175" s="193"/>
      <c r="G175" s="194"/>
      <c r="H175" s="78">
        <f t="shared" si="16"/>
        <v>0</v>
      </c>
      <c r="I175" s="195"/>
      <c r="J175" s="194"/>
      <c r="K175" s="80">
        <f t="shared" si="17"/>
        <v>0</v>
      </c>
      <c r="L175" s="198"/>
      <c r="M175" s="196"/>
      <c r="N175" s="197"/>
      <c r="O175" s="197"/>
      <c r="P175" s="197"/>
    </row>
    <row r="176" spans="1:16" ht="13.5">
      <c r="A176" s="188" t="s">
        <v>568</v>
      </c>
      <c r="B176" s="189"/>
      <c r="C176" s="190"/>
      <c r="D176" s="191"/>
      <c r="E176" s="192"/>
      <c r="F176" s="193"/>
      <c r="G176" s="194"/>
      <c r="H176" s="78">
        <f t="shared" si="16"/>
        <v>0</v>
      </c>
      <c r="I176" s="195"/>
      <c r="J176" s="194"/>
      <c r="K176" s="80">
        <f t="shared" si="17"/>
        <v>0</v>
      </c>
      <c r="L176" s="198"/>
      <c r="M176" s="196"/>
      <c r="N176" s="197"/>
      <c r="O176" s="197"/>
      <c r="P176" s="197"/>
    </row>
    <row r="177" spans="1:16" ht="13.5">
      <c r="A177" s="188" t="s">
        <v>569</v>
      </c>
      <c r="B177" s="189"/>
      <c r="C177" s="190"/>
      <c r="D177" s="191"/>
      <c r="E177" s="192"/>
      <c r="F177" s="193"/>
      <c r="G177" s="194"/>
      <c r="H177" s="78">
        <f t="shared" si="16"/>
        <v>0</v>
      </c>
      <c r="I177" s="195"/>
      <c r="J177" s="194"/>
      <c r="K177" s="80">
        <f t="shared" si="17"/>
        <v>0</v>
      </c>
      <c r="L177" s="198"/>
      <c r="M177" s="196"/>
      <c r="N177" s="197"/>
      <c r="O177" s="197"/>
      <c r="P177" s="197"/>
    </row>
    <row r="178" spans="1:16" ht="13.5">
      <c r="A178" s="188" t="s">
        <v>570</v>
      </c>
      <c r="B178" s="189"/>
      <c r="C178" s="190"/>
      <c r="D178" s="191"/>
      <c r="E178" s="192"/>
      <c r="F178" s="193"/>
      <c r="G178" s="194"/>
      <c r="H178" s="78">
        <f t="shared" si="16"/>
        <v>0</v>
      </c>
      <c r="I178" s="195"/>
      <c r="J178" s="194"/>
      <c r="K178" s="80">
        <f t="shared" si="17"/>
        <v>0</v>
      </c>
      <c r="L178" s="198"/>
      <c r="M178" s="196"/>
      <c r="N178" s="197"/>
      <c r="O178" s="197"/>
      <c r="P178" s="197"/>
    </row>
    <row r="179" spans="1:16" ht="13.5">
      <c r="A179" s="188" t="s">
        <v>571</v>
      </c>
      <c r="B179" s="189"/>
      <c r="C179" s="190"/>
      <c r="D179" s="191"/>
      <c r="E179" s="192"/>
      <c r="F179" s="193"/>
      <c r="G179" s="194"/>
      <c r="H179" s="78">
        <f t="shared" si="16"/>
        <v>0</v>
      </c>
      <c r="I179" s="195"/>
      <c r="J179" s="194"/>
      <c r="K179" s="80">
        <f t="shared" si="17"/>
        <v>0</v>
      </c>
      <c r="L179" s="198"/>
      <c r="M179" s="196"/>
      <c r="N179" s="197"/>
      <c r="O179" s="197"/>
      <c r="P179" s="197"/>
    </row>
    <row r="180" spans="1:16" ht="13.5">
      <c r="A180" s="188" t="s">
        <v>572</v>
      </c>
      <c r="B180" s="189"/>
      <c r="C180" s="190"/>
      <c r="D180" s="191"/>
      <c r="E180" s="192"/>
      <c r="F180" s="193"/>
      <c r="G180" s="194"/>
      <c r="H180" s="78">
        <f t="shared" si="16"/>
        <v>0</v>
      </c>
      <c r="I180" s="195"/>
      <c r="J180" s="194"/>
      <c r="K180" s="80">
        <f t="shared" si="17"/>
        <v>0</v>
      </c>
      <c r="L180" s="198"/>
      <c r="M180" s="196"/>
      <c r="N180" s="197"/>
      <c r="O180" s="197"/>
      <c r="P180" s="197"/>
    </row>
    <row r="181" spans="1:16" ht="13.5">
      <c r="A181" s="188" t="s">
        <v>573</v>
      </c>
      <c r="B181" s="189"/>
      <c r="C181" s="190"/>
      <c r="D181" s="191"/>
      <c r="E181" s="192"/>
      <c r="F181" s="193"/>
      <c r="G181" s="194"/>
      <c r="H181" s="78">
        <f t="shared" si="16"/>
        <v>0</v>
      </c>
      <c r="I181" s="195"/>
      <c r="J181" s="194"/>
      <c r="K181" s="80">
        <f t="shared" si="17"/>
        <v>0</v>
      </c>
      <c r="L181" s="198"/>
      <c r="M181" s="196"/>
      <c r="N181" s="197"/>
      <c r="O181" s="197"/>
      <c r="P181" s="197"/>
    </row>
    <row r="182" spans="1:16" ht="13.5">
      <c r="A182" s="188" t="s">
        <v>574</v>
      </c>
      <c r="B182" s="189"/>
      <c r="C182" s="190"/>
      <c r="D182" s="191"/>
      <c r="E182" s="192"/>
      <c r="F182" s="193"/>
      <c r="G182" s="194"/>
      <c r="H182" s="78">
        <f t="shared" si="16"/>
        <v>0</v>
      </c>
      <c r="I182" s="195"/>
      <c r="J182" s="194"/>
      <c r="K182" s="80">
        <f t="shared" si="17"/>
        <v>0</v>
      </c>
      <c r="L182" s="198"/>
      <c r="M182" s="196"/>
      <c r="N182" s="197"/>
      <c r="O182" s="197"/>
      <c r="P182" s="197"/>
    </row>
    <row r="183" spans="1:16" ht="13.5">
      <c r="A183" s="188" t="s">
        <v>575</v>
      </c>
      <c r="B183" s="189"/>
      <c r="C183" s="190"/>
      <c r="D183" s="191"/>
      <c r="E183" s="192"/>
      <c r="F183" s="193"/>
      <c r="G183" s="194"/>
      <c r="H183" s="78">
        <f t="shared" si="16"/>
        <v>0</v>
      </c>
      <c r="I183" s="195"/>
      <c r="J183" s="194"/>
      <c r="K183" s="80">
        <f t="shared" si="17"/>
        <v>0</v>
      </c>
      <c r="L183" s="198"/>
      <c r="M183" s="196"/>
      <c r="N183" s="197"/>
      <c r="O183" s="197"/>
      <c r="P183" s="197"/>
    </row>
    <row r="184" spans="1:16" ht="13.5">
      <c r="A184" s="188" t="s">
        <v>576</v>
      </c>
      <c r="B184" s="189"/>
      <c r="C184" s="190"/>
      <c r="D184" s="191"/>
      <c r="E184" s="192"/>
      <c r="F184" s="193"/>
      <c r="G184" s="194"/>
      <c r="H184" s="78">
        <f t="shared" si="16"/>
        <v>0</v>
      </c>
      <c r="I184" s="195"/>
      <c r="J184" s="194"/>
      <c r="K184" s="80">
        <f t="shared" si="17"/>
        <v>0</v>
      </c>
      <c r="L184" s="198"/>
      <c r="M184" s="196"/>
      <c r="N184" s="197"/>
      <c r="O184" s="197"/>
      <c r="P184" s="197"/>
    </row>
    <row r="185" spans="1:16" ht="13.5">
      <c r="A185" s="188" t="s">
        <v>577</v>
      </c>
      <c r="B185" s="189"/>
      <c r="C185" s="190"/>
      <c r="D185" s="191"/>
      <c r="E185" s="192"/>
      <c r="F185" s="193"/>
      <c r="G185" s="194"/>
      <c r="H185" s="78">
        <f t="shared" si="16"/>
        <v>0</v>
      </c>
      <c r="I185" s="195"/>
      <c r="J185" s="194"/>
      <c r="K185" s="80">
        <f t="shared" si="17"/>
        <v>0</v>
      </c>
      <c r="L185" s="198"/>
      <c r="M185" s="196"/>
      <c r="N185" s="197"/>
      <c r="O185" s="197"/>
      <c r="P185" s="197"/>
    </row>
    <row r="186" spans="1:16" ht="13.5">
      <c r="A186" s="188" t="s">
        <v>578</v>
      </c>
      <c r="B186" s="189"/>
      <c r="C186" s="190"/>
      <c r="D186" s="191"/>
      <c r="E186" s="192"/>
      <c r="F186" s="193"/>
      <c r="G186" s="194"/>
      <c r="H186" s="78">
        <f>H185+F186-G186</f>
        <v>0</v>
      </c>
      <c r="I186" s="195"/>
      <c r="J186" s="194"/>
      <c r="K186" s="80">
        <f>K185+I186-J186</f>
        <v>0</v>
      </c>
      <c r="L186" s="198"/>
      <c r="M186" s="196"/>
      <c r="N186" s="197"/>
      <c r="O186" s="197"/>
      <c r="P186" s="197"/>
    </row>
    <row r="187" spans="1:16" ht="13.5">
      <c r="A187" s="188" t="s">
        <v>579</v>
      </c>
      <c r="B187" s="189"/>
      <c r="C187" s="190"/>
      <c r="D187" s="191"/>
      <c r="E187" s="192"/>
      <c r="F187" s="193"/>
      <c r="G187" s="194"/>
      <c r="H187" s="78">
        <f aca="true" t="shared" si="20" ref="H187:H215">H186+F187-G187</f>
        <v>0</v>
      </c>
      <c r="I187" s="195"/>
      <c r="J187" s="194"/>
      <c r="K187" s="80">
        <f aca="true" t="shared" si="21" ref="K187:K215">K186+I187-J187</f>
        <v>0</v>
      </c>
      <c r="L187" s="198"/>
      <c r="M187" s="196"/>
      <c r="N187" s="197"/>
      <c r="O187" s="197"/>
      <c r="P187" s="197"/>
    </row>
    <row r="188" spans="1:16" ht="13.5">
      <c r="A188" s="188" t="s">
        <v>580</v>
      </c>
      <c r="B188" s="189"/>
      <c r="C188" s="190"/>
      <c r="D188" s="191"/>
      <c r="E188" s="192"/>
      <c r="F188" s="193"/>
      <c r="G188" s="194"/>
      <c r="H188" s="78">
        <f t="shared" si="20"/>
        <v>0</v>
      </c>
      <c r="I188" s="195"/>
      <c r="J188" s="194"/>
      <c r="K188" s="80">
        <f t="shared" si="21"/>
        <v>0</v>
      </c>
      <c r="L188" s="198"/>
      <c r="M188" s="196"/>
      <c r="N188" s="197"/>
      <c r="O188" s="197"/>
      <c r="P188" s="197"/>
    </row>
    <row r="189" spans="1:16" ht="13.5">
      <c r="A189" s="188" t="s">
        <v>581</v>
      </c>
      <c r="B189" s="189"/>
      <c r="C189" s="190"/>
      <c r="D189" s="191"/>
      <c r="E189" s="192"/>
      <c r="F189" s="193"/>
      <c r="G189" s="194"/>
      <c r="H189" s="78">
        <f t="shared" si="20"/>
        <v>0</v>
      </c>
      <c r="I189" s="195"/>
      <c r="J189" s="194"/>
      <c r="K189" s="80">
        <f t="shared" si="21"/>
        <v>0</v>
      </c>
      <c r="L189" s="198"/>
      <c r="M189" s="196"/>
      <c r="N189" s="197"/>
      <c r="O189" s="197"/>
      <c r="P189" s="197"/>
    </row>
    <row r="190" spans="1:16" ht="13.5">
      <c r="A190" s="188" t="s">
        <v>582</v>
      </c>
      <c r="B190" s="189"/>
      <c r="C190" s="190"/>
      <c r="D190" s="191"/>
      <c r="E190" s="192"/>
      <c r="F190" s="193"/>
      <c r="G190" s="194"/>
      <c r="H190" s="78">
        <f t="shared" si="20"/>
        <v>0</v>
      </c>
      <c r="I190" s="195"/>
      <c r="J190" s="194"/>
      <c r="K190" s="80">
        <f t="shared" si="21"/>
        <v>0</v>
      </c>
      <c r="L190" s="198"/>
      <c r="M190" s="196"/>
      <c r="N190" s="197"/>
      <c r="O190" s="197"/>
      <c r="P190" s="197"/>
    </row>
    <row r="191" spans="1:16" ht="13.5">
      <c r="A191" s="188" t="s">
        <v>583</v>
      </c>
      <c r="B191" s="189"/>
      <c r="C191" s="190"/>
      <c r="D191" s="191"/>
      <c r="E191" s="192"/>
      <c r="F191" s="193"/>
      <c r="G191" s="194"/>
      <c r="H191" s="78">
        <f t="shared" si="20"/>
        <v>0</v>
      </c>
      <c r="I191" s="195"/>
      <c r="J191" s="194"/>
      <c r="K191" s="80">
        <f t="shared" si="21"/>
        <v>0</v>
      </c>
      <c r="L191" s="198"/>
      <c r="M191" s="196"/>
      <c r="N191" s="197"/>
      <c r="O191" s="197"/>
      <c r="P191" s="197"/>
    </row>
    <row r="192" spans="1:16" ht="13.5">
      <c r="A192" s="188" t="s">
        <v>584</v>
      </c>
      <c r="B192" s="189"/>
      <c r="C192" s="190"/>
      <c r="D192" s="191"/>
      <c r="E192" s="192"/>
      <c r="F192" s="193"/>
      <c r="G192" s="194"/>
      <c r="H192" s="78">
        <f t="shared" si="20"/>
        <v>0</v>
      </c>
      <c r="I192" s="195"/>
      <c r="J192" s="194"/>
      <c r="K192" s="80">
        <f t="shared" si="21"/>
        <v>0</v>
      </c>
      <c r="L192" s="198"/>
      <c r="M192" s="196"/>
      <c r="N192" s="197"/>
      <c r="O192" s="197"/>
      <c r="P192" s="197"/>
    </row>
    <row r="193" spans="1:16" ht="13.5">
      <c r="A193" s="188" t="s">
        <v>586</v>
      </c>
      <c r="B193" s="189"/>
      <c r="C193" s="190"/>
      <c r="D193" s="191"/>
      <c r="E193" s="192"/>
      <c r="F193" s="193"/>
      <c r="G193" s="194"/>
      <c r="H193" s="78">
        <f t="shared" si="20"/>
        <v>0</v>
      </c>
      <c r="I193" s="195"/>
      <c r="J193" s="194"/>
      <c r="K193" s="80">
        <f t="shared" si="21"/>
        <v>0</v>
      </c>
      <c r="L193" s="198"/>
      <c r="M193" s="196"/>
      <c r="N193" s="197"/>
      <c r="O193" s="197"/>
      <c r="P193" s="197"/>
    </row>
    <row r="194" spans="1:16" ht="13.5">
      <c r="A194" s="188" t="s">
        <v>585</v>
      </c>
      <c r="B194" s="189"/>
      <c r="C194" s="190"/>
      <c r="D194" s="191"/>
      <c r="E194" s="192"/>
      <c r="F194" s="193"/>
      <c r="G194" s="194"/>
      <c r="H194" s="78">
        <f t="shared" si="20"/>
        <v>0</v>
      </c>
      <c r="I194" s="195"/>
      <c r="J194" s="194"/>
      <c r="K194" s="80">
        <f t="shared" si="21"/>
        <v>0</v>
      </c>
      <c r="L194" s="198"/>
      <c r="M194" s="196"/>
      <c r="N194" s="197"/>
      <c r="O194" s="197"/>
      <c r="P194" s="197"/>
    </row>
    <row r="195" spans="1:16" ht="13.5">
      <c r="A195" s="188" t="s">
        <v>587</v>
      </c>
      <c r="B195" s="189"/>
      <c r="C195" s="190"/>
      <c r="D195" s="191"/>
      <c r="E195" s="192"/>
      <c r="F195" s="193"/>
      <c r="G195" s="194"/>
      <c r="H195" s="78">
        <f t="shared" si="20"/>
        <v>0</v>
      </c>
      <c r="I195" s="195"/>
      <c r="J195" s="194"/>
      <c r="K195" s="80">
        <f t="shared" si="21"/>
        <v>0</v>
      </c>
      <c r="L195" s="198"/>
      <c r="M195" s="196"/>
      <c r="N195" s="197"/>
      <c r="O195" s="197"/>
      <c r="P195" s="197"/>
    </row>
    <row r="196" spans="1:16" ht="13.5">
      <c r="A196" s="188" t="s">
        <v>588</v>
      </c>
      <c r="B196" s="189"/>
      <c r="C196" s="190"/>
      <c r="D196" s="191"/>
      <c r="E196" s="192"/>
      <c r="F196" s="193"/>
      <c r="G196" s="194"/>
      <c r="H196" s="78">
        <f t="shared" si="20"/>
        <v>0</v>
      </c>
      <c r="I196" s="195"/>
      <c r="J196" s="194"/>
      <c r="K196" s="80">
        <f t="shared" si="21"/>
        <v>0</v>
      </c>
      <c r="L196" s="198"/>
      <c r="M196" s="196"/>
      <c r="N196" s="197"/>
      <c r="O196" s="197"/>
      <c r="P196" s="197"/>
    </row>
    <row r="197" spans="1:16" ht="13.5">
      <c r="A197" s="188" t="s">
        <v>589</v>
      </c>
      <c r="B197" s="189"/>
      <c r="C197" s="190"/>
      <c r="D197" s="191"/>
      <c r="E197" s="192"/>
      <c r="F197" s="193"/>
      <c r="G197" s="194"/>
      <c r="H197" s="78">
        <f t="shared" si="20"/>
        <v>0</v>
      </c>
      <c r="I197" s="195"/>
      <c r="J197" s="194"/>
      <c r="K197" s="80">
        <f t="shared" si="21"/>
        <v>0</v>
      </c>
      <c r="L197" s="198"/>
      <c r="M197" s="196"/>
      <c r="N197" s="197"/>
      <c r="O197" s="197"/>
      <c r="P197" s="197"/>
    </row>
    <row r="198" spans="1:16" ht="13.5">
      <c r="A198" s="188" t="s">
        <v>590</v>
      </c>
      <c r="B198" s="189"/>
      <c r="C198" s="190"/>
      <c r="D198" s="191"/>
      <c r="E198" s="192"/>
      <c r="F198" s="193"/>
      <c r="G198" s="194"/>
      <c r="H198" s="78">
        <f t="shared" si="20"/>
        <v>0</v>
      </c>
      <c r="I198" s="195"/>
      <c r="J198" s="194"/>
      <c r="K198" s="80">
        <f t="shared" si="21"/>
        <v>0</v>
      </c>
      <c r="L198" s="198"/>
      <c r="M198" s="196"/>
      <c r="N198" s="197"/>
      <c r="O198" s="197"/>
      <c r="P198" s="197"/>
    </row>
    <row r="199" spans="1:16" ht="13.5">
      <c r="A199" s="188" t="s">
        <v>591</v>
      </c>
      <c r="B199" s="189"/>
      <c r="C199" s="190"/>
      <c r="D199" s="191"/>
      <c r="E199" s="192"/>
      <c r="F199" s="193"/>
      <c r="G199" s="194"/>
      <c r="H199" s="78">
        <f t="shared" si="20"/>
        <v>0</v>
      </c>
      <c r="I199" s="195"/>
      <c r="J199" s="194"/>
      <c r="K199" s="80">
        <f t="shared" si="21"/>
        <v>0</v>
      </c>
      <c r="L199" s="198"/>
      <c r="M199" s="196"/>
      <c r="N199" s="197"/>
      <c r="O199" s="197"/>
      <c r="P199" s="197"/>
    </row>
    <row r="200" spans="1:16" ht="13.5">
      <c r="A200" s="188" t="s">
        <v>592</v>
      </c>
      <c r="B200" s="189"/>
      <c r="C200" s="190"/>
      <c r="D200" s="191"/>
      <c r="E200" s="192"/>
      <c r="F200" s="193"/>
      <c r="G200" s="194"/>
      <c r="H200" s="78">
        <f t="shared" si="20"/>
        <v>0</v>
      </c>
      <c r="I200" s="195"/>
      <c r="J200" s="194"/>
      <c r="K200" s="80">
        <f t="shared" si="21"/>
        <v>0</v>
      </c>
      <c r="L200" s="198"/>
      <c r="M200" s="196"/>
      <c r="N200" s="197"/>
      <c r="O200" s="197"/>
      <c r="P200" s="197"/>
    </row>
    <row r="201" spans="1:16" ht="13.5">
      <c r="A201" s="188" t="s">
        <v>593</v>
      </c>
      <c r="B201" s="189"/>
      <c r="C201" s="190"/>
      <c r="D201" s="191"/>
      <c r="E201" s="192"/>
      <c r="F201" s="193"/>
      <c r="G201" s="194"/>
      <c r="H201" s="78">
        <f t="shared" si="20"/>
        <v>0</v>
      </c>
      <c r="I201" s="195"/>
      <c r="J201" s="194"/>
      <c r="K201" s="80">
        <f t="shared" si="21"/>
        <v>0</v>
      </c>
      <c r="L201" s="198"/>
      <c r="M201" s="196"/>
      <c r="N201" s="197"/>
      <c r="O201" s="197"/>
      <c r="P201" s="197"/>
    </row>
    <row r="202" spans="1:16" ht="13.5">
      <c r="A202" s="188" t="s">
        <v>594</v>
      </c>
      <c r="B202" s="189"/>
      <c r="C202" s="190"/>
      <c r="D202" s="191"/>
      <c r="E202" s="192"/>
      <c r="F202" s="193"/>
      <c r="G202" s="194"/>
      <c r="H202" s="78">
        <f t="shared" si="20"/>
        <v>0</v>
      </c>
      <c r="I202" s="195"/>
      <c r="J202" s="194"/>
      <c r="K202" s="80">
        <f t="shared" si="21"/>
        <v>0</v>
      </c>
      <c r="L202" s="198"/>
      <c r="M202" s="196"/>
      <c r="N202" s="197"/>
      <c r="O202" s="197"/>
      <c r="P202" s="197"/>
    </row>
    <row r="203" spans="1:16" ht="13.5">
      <c r="A203" s="188" t="s">
        <v>595</v>
      </c>
      <c r="B203" s="189"/>
      <c r="C203" s="190"/>
      <c r="D203" s="191"/>
      <c r="E203" s="192"/>
      <c r="F203" s="193"/>
      <c r="G203" s="194"/>
      <c r="H203" s="78">
        <f t="shared" si="20"/>
        <v>0</v>
      </c>
      <c r="I203" s="195"/>
      <c r="J203" s="194"/>
      <c r="K203" s="80">
        <f t="shared" si="21"/>
        <v>0</v>
      </c>
      <c r="L203" s="198"/>
      <c r="M203" s="196"/>
      <c r="N203" s="197"/>
      <c r="O203" s="197"/>
      <c r="P203" s="197"/>
    </row>
    <row r="204" spans="1:16" ht="13.5">
      <c r="A204" s="188" t="s">
        <v>596</v>
      </c>
      <c r="B204" s="189"/>
      <c r="C204" s="190"/>
      <c r="D204" s="191"/>
      <c r="E204" s="192"/>
      <c r="F204" s="193"/>
      <c r="G204" s="194"/>
      <c r="H204" s="78">
        <f t="shared" si="20"/>
        <v>0</v>
      </c>
      <c r="I204" s="195"/>
      <c r="J204" s="194"/>
      <c r="K204" s="80">
        <f t="shared" si="21"/>
        <v>0</v>
      </c>
      <c r="L204" s="198"/>
      <c r="M204" s="196"/>
      <c r="N204" s="197"/>
      <c r="O204" s="197"/>
      <c r="P204" s="197"/>
    </row>
    <row r="205" spans="1:16" ht="13.5">
      <c r="A205" s="188" t="s">
        <v>597</v>
      </c>
      <c r="B205" s="189"/>
      <c r="C205" s="190"/>
      <c r="D205" s="191"/>
      <c r="E205" s="192"/>
      <c r="F205" s="193"/>
      <c r="G205" s="194"/>
      <c r="H205" s="78">
        <f t="shared" si="20"/>
        <v>0</v>
      </c>
      <c r="I205" s="195"/>
      <c r="J205" s="194"/>
      <c r="K205" s="80">
        <f t="shared" si="21"/>
        <v>0</v>
      </c>
      <c r="L205" s="198"/>
      <c r="M205" s="196"/>
      <c r="N205" s="197"/>
      <c r="O205" s="197"/>
      <c r="P205" s="197"/>
    </row>
    <row r="206" spans="1:16" ht="13.5">
      <c r="A206" s="188" t="s">
        <v>598</v>
      </c>
      <c r="B206" s="189"/>
      <c r="C206" s="190"/>
      <c r="D206" s="191"/>
      <c r="E206" s="192"/>
      <c r="F206" s="193"/>
      <c r="G206" s="194"/>
      <c r="H206" s="78">
        <f t="shared" si="20"/>
        <v>0</v>
      </c>
      <c r="I206" s="195"/>
      <c r="J206" s="194"/>
      <c r="K206" s="80">
        <f t="shared" si="21"/>
        <v>0</v>
      </c>
      <c r="L206" s="198"/>
      <c r="M206" s="196"/>
      <c r="N206" s="197"/>
      <c r="O206" s="197"/>
      <c r="P206" s="197"/>
    </row>
    <row r="207" spans="1:16" ht="13.5">
      <c r="A207" s="188" t="s">
        <v>599</v>
      </c>
      <c r="B207" s="189"/>
      <c r="C207" s="190"/>
      <c r="D207" s="191"/>
      <c r="E207" s="192"/>
      <c r="F207" s="193"/>
      <c r="G207" s="194"/>
      <c r="H207" s="78">
        <f t="shared" si="20"/>
        <v>0</v>
      </c>
      <c r="I207" s="195"/>
      <c r="J207" s="194"/>
      <c r="K207" s="80">
        <f t="shared" si="21"/>
        <v>0</v>
      </c>
      <c r="L207" s="198"/>
      <c r="M207" s="196"/>
      <c r="N207" s="197"/>
      <c r="O207" s="197"/>
      <c r="P207" s="197"/>
    </row>
    <row r="208" spans="1:16" ht="13.5">
      <c r="A208" s="188" t="s">
        <v>600</v>
      </c>
      <c r="B208" s="189"/>
      <c r="C208" s="190"/>
      <c r="D208" s="191"/>
      <c r="E208" s="192"/>
      <c r="F208" s="193"/>
      <c r="G208" s="194"/>
      <c r="H208" s="78">
        <f t="shared" si="20"/>
        <v>0</v>
      </c>
      <c r="I208" s="195"/>
      <c r="J208" s="194"/>
      <c r="K208" s="80">
        <f t="shared" si="21"/>
        <v>0</v>
      </c>
      <c r="L208" s="198"/>
      <c r="M208" s="196"/>
      <c r="N208" s="197"/>
      <c r="O208" s="197"/>
      <c r="P208" s="197"/>
    </row>
    <row r="209" spans="1:16" ht="13.5">
      <c r="A209" s="188" t="s">
        <v>601</v>
      </c>
      <c r="B209" s="189"/>
      <c r="C209" s="190"/>
      <c r="D209" s="191"/>
      <c r="E209" s="204"/>
      <c r="F209" s="193"/>
      <c r="G209" s="194"/>
      <c r="H209" s="78">
        <f t="shared" si="20"/>
        <v>0</v>
      </c>
      <c r="I209" s="195"/>
      <c r="J209" s="194"/>
      <c r="K209" s="80">
        <f t="shared" si="21"/>
        <v>0</v>
      </c>
      <c r="L209" s="198"/>
      <c r="M209" s="196"/>
      <c r="N209" s="197"/>
      <c r="O209" s="197"/>
      <c r="P209" s="197"/>
    </row>
    <row r="210" spans="1:16" ht="13.5">
      <c r="A210" s="188" t="s">
        <v>602</v>
      </c>
      <c r="B210" s="189"/>
      <c r="C210" s="190"/>
      <c r="D210" s="191"/>
      <c r="E210" s="192"/>
      <c r="F210" s="193"/>
      <c r="G210" s="194"/>
      <c r="H210" s="78">
        <f t="shared" si="20"/>
        <v>0</v>
      </c>
      <c r="I210" s="195"/>
      <c r="J210" s="194"/>
      <c r="K210" s="80">
        <f t="shared" si="21"/>
        <v>0</v>
      </c>
      <c r="L210" s="198"/>
      <c r="M210" s="196"/>
      <c r="N210" s="197"/>
      <c r="O210" s="197"/>
      <c r="P210" s="197"/>
    </row>
    <row r="211" spans="1:16" ht="13.5">
      <c r="A211" s="188" t="s">
        <v>603</v>
      </c>
      <c r="B211" s="189"/>
      <c r="C211" s="190"/>
      <c r="D211" s="191"/>
      <c r="E211" s="192"/>
      <c r="F211" s="193"/>
      <c r="G211" s="194"/>
      <c r="H211" s="78">
        <f t="shared" si="20"/>
        <v>0</v>
      </c>
      <c r="I211" s="195"/>
      <c r="J211" s="194"/>
      <c r="K211" s="80">
        <f t="shared" si="21"/>
        <v>0</v>
      </c>
      <c r="L211" s="198"/>
      <c r="M211" s="196"/>
      <c r="N211" s="197"/>
      <c r="O211" s="197"/>
      <c r="P211" s="197"/>
    </row>
    <row r="212" spans="1:16" ht="13.5">
      <c r="A212" s="188" t="s">
        <v>604</v>
      </c>
      <c r="B212" s="189"/>
      <c r="C212" s="190"/>
      <c r="D212" s="191"/>
      <c r="E212" s="192"/>
      <c r="F212" s="193"/>
      <c r="G212" s="194"/>
      <c r="H212" s="78">
        <f t="shared" si="20"/>
        <v>0</v>
      </c>
      <c r="I212" s="195"/>
      <c r="J212" s="194"/>
      <c r="K212" s="80">
        <f t="shared" si="21"/>
        <v>0</v>
      </c>
      <c r="L212" s="198"/>
      <c r="M212" s="196"/>
      <c r="N212" s="197"/>
      <c r="O212" s="197"/>
      <c r="P212" s="197"/>
    </row>
    <row r="213" spans="1:16" ht="13.5">
      <c r="A213" s="188" t="s">
        <v>605</v>
      </c>
      <c r="B213" s="189"/>
      <c r="C213" s="190"/>
      <c r="D213" s="191"/>
      <c r="E213" s="192"/>
      <c r="F213" s="193"/>
      <c r="G213" s="194"/>
      <c r="H213" s="78">
        <f t="shared" si="20"/>
        <v>0</v>
      </c>
      <c r="I213" s="195"/>
      <c r="J213" s="194"/>
      <c r="K213" s="80">
        <f t="shared" si="21"/>
        <v>0</v>
      </c>
      <c r="L213" s="198"/>
      <c r="M213" s="196"/>
      <c r="N213" s="197"/>
      <c r="O213" s="197"/>
      <c r="P213" s="197"/>
    </row>
    <row r="214" spans="1:16" ht="13.5">
      <c r="A214" s="188" t="s">
        <v>606</v>
      </c>
      <c r="B214" s="189"/>
      <c r="C214" s="190"/>
      <c r="D214" s="191"/>
      <c r="E214" s="192"/>
      <c r="F214" s="193"/>
      <c r="G214" s="194"/>
      <c r="H214" s="78">
        <f t="shared" si="20"/>
        <v>0</v>
      </c>
      <c r="I214" s="195"/>
      <c r="J214" s="194"/>
      <c r="K214" s="80">
        <f t="shared" si="21"/>
        <v>0</v>
      </c>
      <c r="L214" s="198"/>
      <c r="M214" s="196"/>
      <c r="N214" s="197"/>
      <c r="O214" s="197"/>
      <c r="P214" s="197"/>
    </row>
    <row r="215" spans="1:16" ht="13.5">
      <c r="A215" s="188" t="s">
        <v>607</v>
      </c>
      <c r="B215" s="189"/>
      <c r="C215" s="190"/>
      <c r="D215" s="191"/>
      <c r="E215" s="192"/>
      <c r="F215" s="193"/>
      <c r="G215" s="194"/>
      <c r="H215" s="78">
        <f t="shared" si="20"/>
        <v>0</v>
      </c>
      <c r="I215" s="195"/>
      <c r="J215" s="194"/>
      <c r="K215" s="80">
        <f t="shared" si="21"/>
        <v>0</v>
      </c>
      <c r="L215" s="198"/>
      <c r="M215" s="196"/>
      <c r="N215" s="197"/>
      <c r="O215" s="197"/>
      <c r="P215" s="197"/>
    </row>
    <row r="216" spans="1:16" ht="13.5">
      <c r="A216" s="188" t="s">
        <v>608</v>
      </c>
      <c r="B216" s="189"/>
      <c r="C216" s="190"/>
      <c r="D216" s="191"/>
      <c r="E216" s="192"/>
      <c r="F216" s="193"/>
      <c r="G216" s="194"/>
      <c r="H216" s="78">
        <f aca="true" t="shared" si="22" ref="H216:H236">H215+F216-G216</f>
        <v>0</v>
      </c>
      <c r="I216" s="195"/>
      <c r="J216" s="194"/>
      <c r="K216" s="80">
        <f aca="true" t="shared" si="23" ref="K216:K236">K215+I216-J216</f>
        <v>0</v>
      </c>
      <c r="L216" s="198"/>
      <c r="M216" s="196"/>
      <c r="N216" s="197"/>
      <c r="O216" s="197"/>
      <c r="P216" s="197"/>
    </row>
    <row r="217" spans="1:16" ht="13.5">
      <c r="A217" s="188" t="s">
        <v>615</v>
      </c>
      <c r="B217" s="189"/>
      <c r="C217" s="190"/>
      <c r="D217" s="191"/>
      <c r="E217" s="192"/>
      <c r="F217" s="193"/>
      <c r="G217" s="194"/>
      <c r="H217" s="78">
        <f t="shared" si="22"/>
        <v>0</v>
      </c>
      <c r="I217" s="195"/>
      <c r="J217" s="194"/>
      <c r="K217" s="80">
        <f t="shared" si="23"/>
        <v>0</v>
      </c>
      <c r="L217" s="198"/>
      <c r="M217" s="196"/>
      <c r="N217" s="197"/>
      <c r="O217" s="197"/>
      <c r="P217" s="197"/>
    </row>
    <row r="218" spans="1:16" ht="13.5">
      <c r="A218" s="188" t="s">
        <v>616</v>
      </c>
      <c r="B218" s="189"/>
      <c r="C218" s="190"/>
      <c r="D218" s="191"/>
      <c r="E218" s="192"/>
      <c r="F218" s="193"/>
      <c r="G218" s="194"/>
      <c r="H218" s="78">
        <f t="shared" si="22"/>
        <v>0</v>
      </c>
      <c r="I218" s="195"/>
      <c r="J218" s="194"/>
      <c r="K218" s="80">
        <f t="shared" si="23"/>
        <v>0</v>
      </c>
      <c r="L218" s="198"/>
      <c r="M218" s="196"/>
      <c r="N218" s="197"/>
      <c r="O218" s="197"/>
      <c r="P218" s="197"/>
    </row>
    <row r="219" spans="1:16" ht="13.5">
      <c r="A219" s="188" t="s">
        <v>617</v>
      </c>
      <c r="B219" s="189">
        <v>12</v>
      </c>
      <c r="C219" s="190"/>
      <c r="D219" s="191"/>
      <c r="E219" s="192"/>
      <c r="F219" s="193"/>
      <c r="G219" s="194"/>
      <c r="H219" s="78">
        <f t="shared" si="22"/>
        <v>0</v>
      </c>
      <c r="I219" s="195"/>
      <c r="J219" s="194"/>
      <c r="K219" s="80">
        <f t="shared" si="23"/>
        <v>0</v>
      </c>
      <c r="L219" s="198"/>
      <c r="M219" s="196"/>
      <c r="N219" s="197"/>
      <c r="O219" s="197"/>
      <c r="P219" s="197"/>
    </row>
    <row r="220" spans="1:16" ht="13.5">
      <c r="A220" s="188" t="s">
        <v>618</v>
      </c>
      <c r="B220" s="189">
        <v>12</v>
      </c>
      <c r="C220" s="190"/>
      <c r="D220" s="191"/>
      <c r="E220" s="192"/>
      <c r="F220" s="193"/>
      <c r="G220" s="194"/>
      <c r="H220" s="78">
        <f t="shared" si="22"/>
        <v>0</v>
      </c>
      <c r="I220" s="195"/>
      <c r="J220" s="194"/>
      <c r="K220" s="80">
        <f t="shared" si="23"/>
        <v>0</v>
      </c>
      <c r="L220" s="198"/>
      <c r="M220" s="196"/>
      <c r="N220" s="197"/>
      <c r="O220" s="197"/>
      <c r="P220" s="197"/>
    </row>
    <row r="221" spans="1:16" ht="13.5">
      <c r="A221" s="188" t="s">
        <v>619</v>
      </c>
      <c r="B221" s="189"/>
      <c r="C221" s="190"/>
      <c r="D221" s="191"/>
      <c r="E221" s="192"/>
      <c r="F221" s="193"/>
      <c r="G221" s="194"/>
      <c r="H221" s="78">
        <f t="shared" si="22"/>
        <v>0</v>
      </c>
      <c r="I221" s="195"/>
      <c r="J221" s="194"/>
      <c r="K221" s="80">
        <f t="shared" si="23"/>
        <v>0</v>
      </c>
      <c r="L221" s="198"/>
      <c r="M221" s="196"/>
      <c r="N221" s="197"/>
      <c r="O221" s="197"/>
      <c r="P221" s="197"/>
    </row>
    <row r="222" spans="1:16" ht="13.5">
      <c r="A222" s="188" t="s">
        <v>620</v>
      </c>
      <c r="B222" s="189"/>
      <c r="C222" s="190"/>
      <c r="D222" s="191"/>
      <c r="E222" s="192"/>
      <c r="F222" s="193"/>
      <c r="G222" s="194"/>
      <c r="H222" s="78">
        <f t="shared" si="22"/>
        <v>0</v>
      </c>
      <c r="I222" s="195"/>
      <c r="J222" s="194"/>
      <c r="K222" s="80">
        <f t="shared" si="23"/>
        <v>0</v>
      </c>
      <c r="L222" s="198"/>
      <c r="M222" s="196"/>
      <c r="N222" s="197"/>
      <c r="O222" s="197"/>
      <c r="P222" s="197"/>
    </row>
    <row r="223" spans="1:16" ht="13.5" customHeight="1">
      <c r="A223" s="188" t="s">
        <v>621</v>
      </c>
      <c r="B223" s="268"/>
      <c r="C223" s="269"/>
      <c r="D223" s="269"/>
      <c r="E223" s="269"/>
      <c r="F223" s="269"/>
      <c r="G223" s="270"/>
      <c r="H223" s="78">
        <f t="shared" si="22"/>
        <v>0</v>
      </c>
      <c r="I223" s="195"/>
      <c r="J223" s="194"/>
      <c r="K223" s="80">
        <f t="shared" si="23"/>
        <v>0</v>
      </c>
      <c r="L223" s="198"/>
      <c r="M223" s="196"/>
      <c r="N223" s="197"/>
      <c r="O223" s="197"/>
      <c r="P223" s="197"/>
    </row>
    <row r="224" spans="1:16" ht="13.5" customHeight="1">
      <c r="A224" s="188" t="s">
        <v>622</v>
      </c>
      <c r="B224" s="268"/>
      <c r="C224" s="269"/>
      <c r="D224" s="269"/>
      <c r="E224" s="269"/>
      <c r="F224" s="269"/>
      <c r="G224" s="270"/>
      <c r="H224" s="78">
        <f t="shared" si="22"/>
        <v>0</v>
      </c>
      <c r="I224" s="195"/>
      <c r="J224" s="194"/>
      <c r="K224" s="80">
        <f t="shared" si="23"/>
        <v>0</v>
      </c>
      <c r="L224" s="198"/>
      <c r="M224" s="196"/>
      <c r="N224" s="197"/>
      <c r="O224" s="197"/>
      <c r="P224" s="197"/>
    </row>
    <row r="225" spans="1:16" ht="13.5">
      <c r="A225" s="188" t="s">
        <v>623</v>
      </c>
      <c r="B225" s="189"/>
      <c r="C225" s="190"/>
      <c r="D225" s="191"/>
      <c r="E225" s="192"/>
      <c r="F225" s="193"/>
      <c r="G225" s="194"/>
      <c r="H225" s="78">
        <f t="shared" si="22"/>
        <v>0</v>
      </c>
      <c r="I225" s="195"/>
      <c r="J225" s="194"/>
      <c r="K225" s="80">
        <f t="shared" si="23"/>
        <v>0</v>
      </c>
      <c r="L225" s="198"/>
      <c r="M225" s="196"/>
      <c r="N225" s="197"/>
      <c r="O225" s="197"/>
      <c r="P225" s="197"/>
    </row>
    <row r="226" spans="1:16" ht="13.5">
      <c r="A226" s="188" t="s">
        <v>624</v>
      </c>
      <c r="B226" s="189"/>
      <c r="C226" s="190"/>
      <c r="D226" s="191"/>
      <c r="E226" s="192"/>
      <c r="F226" s="193"/>
      <c r="G226" s="194"/>
      <c r="H226" s="78">
        <f t="shared" si="22"/>
        <v>0</v>
      </c>
      <c r="I226" s="195"/>
      <c r="J226" s="194"/>
      <c r="K226" s="80">
        <f t="shared" si="23"/>
        <v>0</v>
      </c>
      <c r="L226" s="198"/>
      <c r="M226" s="196"/>
      <c r="N226" s="197"/>
      <c r="O226" s="197"/>
      <c r="P226" s="197"/>
    </row>
    <row r="227" spans="1:16" ht="13.5">
      <c r="A227" s="188" t="s">
        <v>625</v>
      </c>
      <c r="B227" s="189"/>
      <c r="C227" s="190"/>
      <c r="D227" s="191"/>
      <c r="E227" s="192"/>
      <c r="F227" s="193"/>
      <c r="G227" s="194"/>
      <c r="H227" s="78">
        <f t="shared" si="22"/>
        <v>0</v>
      </c>
      <c r="I227" s="195"/>
      <c r="J227" s="194"/>
      <c r="K227" s="80">
        <f t="shared" si="23"/>
        <v>0</v>
      </c>
      <c r="L227" s="198"/>
      <c r="M227" s="196"/>
      <c r="N227" s="197"/>
      <c r="O227" s="197"/>
      <c r="P227" s="197"/>
    </row>
    <row r="228" spans="1:16" ht="13.5">
      <c r="A228" s="188" t="s">
        <v>626</v>
      </c>
      <c r="B228" s="189"/>
      <c r="C228" s="190"/>
      <c r="D228" s="191"/>
      <c r="E228" s="192"/>
      <c r="F228" s="193"/>
      <c r="G228" s="194"/>
      <c r="H228" s="78">
        <f t="shared" si="22"/>
        <v>0</v>
      </c>
      <c r="I228" s="195"/>
      <c r="J228" s="194"/>
      <c r="K228" s="80">
        <f t="shared" si="23"/>
        <v>0</v>
      </c>
      <c r="L228" s="198"/>
      <c r="M228" s="196"/>
      <c r="N228" s="197"/>
      <c r="O228" s="197"/>
      <c r="P228" s="197"/>
    </row>
    <row r="229" spans="1:16" ht="13.5">
      <c r="A229" s="188" t="s">
        <v>627</v>
      </c>
      <c r="B229" s="189"/>
      <c r="C229" s="190"/>
      <c r="D229" s="191"/>
      <c r="E229" s="192"/>
      <c r="F229" s="193"/>
      <c r="G229" s="194"/>
      <c r="H229" s="78">
        <f t="shared" si="22"/>
        <v>0</v>
      </c>
      <c r="I229" s="195"/>
      <c r="J229" s="194"/>
      <c r="K229" s="80">
        <f t="shared" si="23"/>
        <v>0</v>
      </c>
      <c r="L229" s="198"/>
      <c r="M229" s="196"/>
      <c r="N229" s="197"/>
      <c r="O229" s="197"/>
      <c r="P229" s="197"/>
    </row>
    <row r="230" spans="1:16" ht="13.5">
      <c r="A230" s="188" t="s">
        <v>628</v>
      </c>
      <c r="B230" s="189"/>
      <c r="C230" s="190"/>
      <c r="D230" s="191"/>
      <c r="E230" s="192"/>
      <c r="F230" s="193"/>
      <c r="G230" s="194"/>
      <c r="H230" s="78">
        <f t="shared" si="22"/>
        <v>0</v>
      </c>
      <c r="I230" s="195"/>
      <c r="J230" s="194"/>
      <c r="K230" s="80">
        <f t="shared" si="23"/>
        <v>0</v>
      </c>
      <c r="L230" s="198"/>
      <c r="M230" s="196"/>
      <c r="N230" s="197"/>
      <c r="O230" s="197"/>
      <c r="P230" s="197"/>
    </row>
    <row r="231" spans="1:16" ht="13.5">
      <c r="A231" s="188" t="s">
        <v>629</v>
      </c>
      <c r="B231" s="189"/>
      <c r="C231" s="190"/>
      <c r="D231" s="191"/>
      <c r="E231" s="192"/>
      <c r="F231" s="193"/>
      <c r="G231" s="194"/>
      <c r="H231" s="78">
        <f t="shared" si="22"/>
        <v>0</v>
      </c>
      <c r="I231" s="195"/>
      <c r="J231" s="194"/>
      <c r="K231" s="80">
        <f t="shared" si="23"/>
        <v>0</v>
      </c>
      <c r="L231" s="198"/>
      <c r="M231" s="196"/>
      <c r="N231" s="197"/>
      <c r="O231" s="197"/>
      <c r="P231" s="197"/>
    </row>
    <row r="232" spans="1:16" ht="13.5">
      <c r="A232" s="188" t="s">
        <v>630</v>
      </c>
      <c r="B232" s="189"/>
      <c r="C232" s="190"/>
      <c r="D232" s="191"/>
      <c r="E232" s="192"/>
      <c r="F232" s="193"/>
      <c r="G232" s="194"/>
      <c r="H232" s="78">
        <f t="shared" si="22"/>
        <v>0</v>
      </c>
      <c r="I232" s="195"/>
      <c r="J232" s="194"/>
      <c r="K232" s="80">
        <f t="shared" si="23"/>
        <v>0</v>
      </c>
      <c r="L232" s="198"/>
      <c r="M232" s="196"/>
      <c r="N232" s="197"/>
      <c r="O232" s="197"/>
      <c r="P232" s="197"/>
    </row>
    <row r="233" spans="1:16" ht="13.5">
      <c r="A233" s="188" t="s">
        <v>631</v>
      </c>
      <c r="B233" s="189"/>
      <c r="C233" s="190"/>
      <c r="D233" s="191"/>
      <c r="E233" s="192"/>
      <c r="F233" s="193"/>
      <c r="G233" s="194"/>
      <c r="H233" s="78">
        <f t="shared" si="22"/>
        <v>0</v>
      </c>
      <c r="I233" s="195"/>
      <c r="J233" s="194"/>
      <c r="K233" s="80">
        <f t="shared" si="23"/>
        <v>0</v>
      </c>
      <c r="L233" s="198"/>
      <c r="M233" s="196"/>
      <c r="N233" s="197"/>
      <c r="O233" s="197"/>
      <c r="P233" s="197"/>
    </row>
    <row r="234" spans="1:16" ht="13.5">
      <c r="A234" s="188" t="s">
        <v>632</v>
      </c>
      <c r="B234" s="189"/>
      <c r="C234" s="190"/>
      <c r="D234" s="191"/>
      <c r="E234" s="192"/>
      <c r="F234" s="193"/>
      <c r="G234" s="194"/>
      <c r="H234" s="78">
        <f t="shared" si="22"/>
        <v>0</v>
      </c>
      <c r="I234" s="195"/>
      <c r="J234" s="194"/>
      <c r="K234" s="80">
        <f t="shared" si="23"/>
        <v>0</v>
      </c>
      <c r="L234" s="198"/>
      <c r="M234" s="196"/>
      <c r="N234" s="197"/>
      <c r="O234" s="197"/>
      <c r="P234" s="197"/>
    </row>
    <row r="235" spans="1:16" ht="13.5">
      <c r="A235" s="188" t="s">
        <v>633</v>
      </c>
      <c r="B235" s="189"/>
      <c r="C235" s="190"/>
      <c r="D235" s="191"/>
      <c r="E235" s="192"/>
      <c r="F235" s="193"/>
      <c r="G235" s="194"/>
      <c r="H235" s="78">
        <f t="shared" si="22"/>
        <v>0</v>
      </c>
      <c r="I235" s="195"/>
      <c r="J235" s="194"/>
      <c r="K235" s="80">
        <f t="shared" si="23"/>
        <v>0</v>
      </c>
      <c r="L235" s="198"/>
      <c r="M235" s="196"/>
      <c r="N235" s="197"/>
      <c r="O235" s="197"/>
      <c r="P235" s="197"/>
    </row>
    <row r="236" spans="1:16" ht="13.5">
      <c r="A236" s="188" t="s">
        <v>634</v>
      </c>
      <c r="B236" s="189"/>
      <c r="C236" s="190"/>
      <c r="D236" s="191"/>
      <c r="E236" s="192"/>
      <c r="F236" s="193"/>
      <c r="G236" s="194"/>
      <c r="H236" s="78">
        <f t="shared" si="22"/>
        <v>0</v>
      </c>
      <c r="I236" s="195"/>
      <c r="J236" s="194"/>
      <c r="K236" s="80">
        <f t="shared" si="23"/>
        <v>0</v>
      </c>
      <c r="L236" s="198"/>
      <c r="M236" s="196"/>
      <c r="N236" s="197"/>
      <c r="O236" s="197"/>
      <c r="P236" s="197"/>
    </row>
    <row r="237" spans="1:16" ht="13.5">
      <c r="A237" s="188" t="s">
        <v>635</v>
      </c>
      <c r="B237" s="189"/>
      <c r="C237" s="190"/>
      <c r="D237" s="191"/>
      <c r="E237" s="192"/>
      <c r="F237" s="193"/>
      <c r="G237" s="194"/>
      <c r="H237" s="78">
        <f>H215+F237-G237</f>
        <v>0</v>
      </c>
      <c r="I237" s="195"/>
      <c r="J237" s="194"/>
      <c r="K237" s="80">
        <f>K236+I237-J237</f>
        <v>0</v>
      </c>
      <c r="L237" s="198"/>
      <c r="M237" s="196"/>
      <c r="N237" s="197"/>
      <c r="O237" s="197"/>
      <c r="P237" s="197"/>
    </row>
    <row r="238" spans="1:16" ht="14.25" thickBot="1">
      <c r="A238" s="45" t="s">
        <v>636</v>
      </c>
      <c r="B238" s="17"/>
      <c r="C238" s="119"/>
      <c r="D238" s="83"/>
      <c r="E238" s="84"/>
      <c r="F238" s="85"/>
      <c r="G238" s="86"/>
      <c r="H238" s="78">
        <f>H75+F238-G238</f>
        <v>0</v>
      </c>
      <c r="I238" s="87"/>
      <c r="J238" s="86"/>
      <c r="K238" s="80">
        <f>K237+I238-J238</f>
        <v>0</v>
      </c>
      <c r="L238" s="138"/>
      <c r="M238" s="139"/>
      <c r="N238" s="88"/>
      <c r="O238" s="88"/>
      <c r="P238" s="88"/>
    </row>
    <row r="239" spans="1:16" ht="14.25" thickBot="1">
      <c r="A239" s="5"/>
      <c r="B239" s="112"/>
      <c r="C239" s="120"/>
      <c r="D239" s="89"/>
      <c r="E239" s="107" t="s">
        <v>56</v>
      </c>
      <c r="F239" s="184">
        <f>SUM(F8:F238)</f>
        <v>0</v>
      </c>
      <c r="G239" s="185">
        <f>SUM(G8:G238)</f>
        <v>0</v>
      </c>
      <c r="H239" s="181">
        <f>H7+F239-G239</f>
        <v>0</v>
      </c>
      <c r="I239" s="180">
        <f>SUM(I8:I238)</f>
        <v>0</v>
      </c>
      <c r="J239" s="186">
        <f>SUM(J8:J238)</f>
        <v>0</v>
      </c>
      <c r="K239" s="182">
        <f>K7+I239-J239</f>
        <v>0</v>
      </c>
      <c r="L239" s="187">
        <f>SUM(L7:L238)</f>
        <v>0</v>
      </c>
      <c r="M239" s="183">
        <f>SUM(M8:M238)</f>
        <v>0</v>
      </c>
      <c r="N239" s="126">
        <f>SUM(N8:N238)</f>
        <v>0</v>
      </c>
      <c r="O239" s="126">
        <f>SUM(O8:O238)</f>
        <v>0</v>
      </c>
      <c r="P239" s="126">
        <f>SUM(P8:P238)</f>
        <v>0</v>
      </c>
    </row>
    <row r="241" ht="13.5">
      <c r="F241" s="39" t="s">
        <v>58</v>
      </c>
    </row>
    <row r="242" ht="14.25" thickBot="1"/>
    <row r="243" spans="1:10" ht="13.5">
      <c r="A243" s="127" t="s">
        <v>70</v>
      </c>
      <c r="G243" s="134">
        <f>H7</f>
        <v>0</v>
      </c>
      <c r="H243" s="135">
        <f>H238</f>
        <v>0</v>
      </c>
      <c r="I243" s="128">
        <f>K7</f>
        <v>0</v>
      </c>
      <c r="J243" s="129">
        <f>K239</f>
        <v>0</v>
      </c>
    </row>
    <row r="244" spans="1:10" ht="14.25" thickBot="1">
      <c r="A244" s="127" t="s">
        <v>69</v>
      </c>
      <c r="G244" s="136">
        <f>F239</f>
        <v>0</v>
      </c>
      <c r="H244" s="137">
        <f>G239</f>
        <v>0</v>
      </c>
      <c r="I244" s="130">
        <f>I239</f>
        <v>0</v>
      </c>
      <c r="J244" s="131">
        <f>J239</f>
        <v>0</v>
      </c>
    </row>
    <row r="245" spans="7:11" ht="13.5">
      <c r="G245" s="132">
        <f>SUM(G243:G244)</f>
        <v>0</v>
      </c>
      <c r="H245" s="133">
        <f>SUM(H243:H244)</f>
        <v>0</v>
      </c>
      <c r="I245" s="132">
        <f>SUM(I243:I244)</f>
        <v>0</v>
      </c>
      <c r="J245" s="133">
        <f>SUM(J243:J244)</f>
        <v>0</v>
      </c>
      <c r="K245" s="39">
        <f>I245-J245</f>
        <v>0</v>
      </c>
    </row>
    <row r="246" spans="7:10" ht="14.25" thickBot="1">
      <c r="G246" s="265" t="s">
        <v>57</v>
      </c>
      <c r="H246" s="266"/>
      <c r="I246" s="265" t="s">
        <v>57</v>
      </c>
      <c r="J246" s="266"/>
    </row>
  </sheetData>
  <sheetProtection/>
  <mergeCells count="8">
    <mergeCell ref="A3:D3"/>
    <mergeCell ref="E4:E5"/>
    <mergeCell ref="F4:H4"/>
    <mergeCell ref="I4:K4"/>
    <mergeCell ref="G246:H246"/>
    <mergeCell ref="I246:J246"/>
    <mergeCell ref="B223:G223"/>
    <mergeCell ref="B224:G224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Katarína Balážová</cp:lastModifiedBy>
  <cp:lastPrinted>2010-01-25T08:27:54Z</cp:lastPrinted>
  <dcterms:created xsi:type="dcterms:W3CDTF">1997-01-24T11:07:25Z</dcterms:created>
  <dcterms:modified xsi:type="dcterms:W3CDTF">2019-02-27T12:08:16Z</dcterms:modified>
  <cp:category/>
  <cp:version/>
  <cp:contentType/>
  <cp:contentStatus/>
</cp:coreProperties>
</file>